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2.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81"/>
  </bookViews>
  <sheets>
    <sheet name="capa" sheetId="389" r:id="rId1"/>
    <sheet name="introducao" sheetId="6" r:id="rId2"/>
    <sheet name="fontes" sheetId="7" r:id="rId3"/>
    <sheet name="6populacao2" sheetId="749" r:id="rId4"/>
    <sheet name="7empregoINE2" sheetId="750" r:id="rId5"/>
    <sheet name="8desemprego_INE2" sheetId="751" r:id="rId6"/>
    <sheet name="9lay_off" sheetId="487" r:id="rId7"/>
    <sheet name="10desemprego_IEFP" sheetId="723" r:id="rId8"/>
    <sheet name="11desemprego_IEFP" sheetId="724" r:id="rId9"/>
    <sheet name="12fp_anexo C" sheetId="703" r:id="rId10"/>
    <sheet name="13empresarial" sheetId="753" r:id="rId11"/>
    <sheet name="14ganhos" sheetId="458" r:id="rId12"/>
    <sheet name="15salários" sheetId="502" r:id="rId13"/>
    <sheet name="16irct" sheetId="491" r:id="rId14"/>
    <sheet name="17acidentes" sheetId="752"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7">#REF!</definedName>
    <definedName name="acidentes" localSheetId="8">#REF!</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'13empresarial'!$A$1:$O$64</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'17acidentes'!$A$1:$Q$79</definedName>
    <definedName name="_xlnm.Print_Area" localSheetId="15">'18ssocial'!$A$1:$N$69</definedName>
    <definedName name="_xlnm.Print_Area" localSheetId="16">'19ssocial '!$A$1:$O$72</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7">#REF!</definedName>
    <definedName name="Changes" localSheetId="8">#REF!</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7">#REF!</definedName>
    <definedName name="Comments" localSheetId="8">#REF!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7">#REF!</definedName>
    <definedName name="Contact" localSheetId="8">#REF!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7">#REF!</definedName>
    <definedName name="Country" localSheetId="8">#REF!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7">#REF!</definedName>
    <definedName name="CV_employed" localSheetId="8">#REF!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7">#REF!</definedName>
    <definedName name="CV_parttime" localSheetId="8">#REF!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7">#REF!</definedName>
    <definedName name="CV_unemployed" localSheetId="8">#REF!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7">#REF!</definedName>
    <definedName name="CV_unemploymentRate" localSheetId="8">#REF!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7">#REF!</definedName>
    <definedName name="CV_UsualHours" localSheetId="8">#REF!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7">#REF!</definedName>
    <definedName name="dgalsjdgAD" localSheetId="8">#REF!</definedName>
    <definedName name="dgalsjdgAD" localSheetId="9">#REF!</definedName>
    <definedName name="dgalsjdgAD" localSheetId="10">#REF!</definedName>
    <definedName name="dgalsjdgAD" localSheetId="14">#REF!</definedName>
    <definedName name="dgalsjdgAD" localSheetId="17">#REF!</definedName>
    <definedName name="dgalsjdgAD">#REF!</definedName>
    <definedName name="dsadsa" localSheetId="7">#REF!</definedName>
    <definedName name="dsadsa" localSheetId="8">#REF!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7">#REF!</definedName>
    <definedName name="email" localSheetId="8">#REF!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7">#REF!</definedName>
    <definedName name="hdbtrgs" localSheetId="8">#REF!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7">#REF!</definedName>
    <definedName name="Limit_a_q" localSheetId="8">#REF!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7">#REF!</definedName>
    <definedName name="Limit_b_a" localSheetId="8">#REF!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7">#REF!</definedName>
    <definedName name="Limit_b_q" localSheetId="8">#REF!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7">#REF!</definedName>
    <definedName name="NR_NonContacts" localSheetId="8">#REF!</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7">#REF!</definedName>
    <definedName name="NR_Other" localSheetId="8">#REF!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7">#REF!</definedName>
    <definedName name="NR_Refusals" localSheetId="8">#REF!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7">#REF!</definedName>
    <definedName name="NR_Total" localSheetId="8">#REF!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7">#REF!</definedName>
    <definedName name="Quarter" localSheetId="8">#REF!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7">#REF!</definedName>
    <definedName name="Telephone" localSheetId="8">#REF!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7">#REF!</definedName>
    <definedName name="ue" localSheetId="8">#REF!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7">#REF!</definedName>
    <definedName name="Year" localSheetId="8">#REF!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Q10" i="491" l="1"/>
  <c r="E58" i="753" l="1"/>
  <c r="J57" i="753"/>
  <c r="F57" i="753"/>
  <c r="K56" i="753"/>
  <c r="G56" i="753"/>
  <c r="L55" i="753"/>
  <c r="H55" i="753"/>
  <c r="M54" i="753"/>
  <c r="I54" i="753"/>
  <c r="E54" i="753"/>
  <c r="J53" i="753"/>
  <c r="F53" i="753"/>
  <c r="K52" i="753"/>
  <c r="G52" i="753"/>
  <c r="L51" i="753"/>
  <c r="H51" i="753"/>
  <c r="M50" i="753"/>
  <c r="I50" i="753"/>
  <c r="E50" i="753"/>
  <c r="J48" i="753"/>
  <c r="F48" i="753"/>
  <c r="K47" i="753"/>
  <c r="G47" i="753"/>
  <c r="L46" i="753"/>
  <c r="H46" i="753"/>
  <c r="M45" i="753"/>
  <c r="I45" i="753"/>
  <c r="E45" i="753"/>
  <c r="J44" i="753"/>
  <c r="F44" i="753"/>
  <c r="K43" i="753"/>
  <c r="G43" i="753"/>
  <c r="L42" i="753"/>
  <c r="H42" i="753"/>
  <c r="M41" i="753"/>
  <c r="I41" i="753"/>
  <c r="E41" i="753"/>
  <c r="J40" i="753"/>
  <c r="F40" i="753"/>
  <c r="M38" i="753"/>
  <c r="L38" i="753"/>
  <c r="L58" i="753" s="1"/>
  <c r="K38" i="753"/>
  <c r="J38" i="753"/>
  <c r="J58" i="753" s="1"/>
  <c r="I38" i="753"/>
  <c r="H38" i="753"/>
  <c r="H58" i="753" s="1"/>
  <c r="G38" i="753"/>
  <c r="F38" i="753"/>
  <c r="F58" i="753" s="1"/>
  <c r="E38" i="753"/>
  <c r="M37" i="753"/>
  <c r="M57" i="753" s="1"/>
  <c r="L37" i="753"/>
  <c r="K37" i="753"/>
  <c r="K57" i="753" s="1"/>
  <c r="J37" i="753"/>
  <c r="I37" i="753"/>
  <c r="I57" i="753" s="1"/>
  <c r="H37" i="753"/>
  <c r="G37" i="753"/>
  <c r="G57" i="753" s="1"/>
  <c r="F37" i="753"/>
  <c r="E37" i="753"/>
  <c r="E57" i="753" s="1"/>
  <c r="M36" i="753"/>
  <c r="L36" i="753"/>
  <c r="L56" i="753" s="1"/>
  <c r="K36" i="753"/>
  <c r="J36" i="753"/>
  <c r="J56" i="753" s="1"/>
  <c r="I36" i="753"/>
  <c r="H36" i="753"/>
  <c r="H56" i="753" s="1"/>
  <c r="G36" i="753"/>
  <c r="F36" i="753"/>
  <c r="F56" i="753" s="1"/>
  <c r="E36" i="753"/>
  <c r="M35" i="753"/>
  <c r="M55" i="753" s="1"/>
  <c r="L35" i="753"/>
  <c r="K35" i="753"/>
  <c r="K55" i="753" s="1"/>
  <c r="J35" i="753"/>
  <c r="I35" i="753"/>
  <c r="I55" i="753" s="1"/>
  <c r="H35" i="753"/>
  <c r="G35" i="753"/>
  <c r="G55" i="753" s="1"/>
  <c r="F35" i="753"/>
  <c r="E35" i="753"/>
  <c r="E55" i="753" s="1"/>
  <c r="M34" i="753"/>
  <c r="L34" i="753"/>
  <c r="L54" i="753" s="1"/>
  <c r="K34" i="753"/>
  <c r="J34" i="753"/>
  <c r="J54" i="753" s="1"/>
  <c r="I34" i="753"/>
  <c r="H34" i="753"/>
  <c r="H54" i="753" s="1"/>
  <c r="G34" i="753"/>
  <c r="F34" i="753"/>
  <c r="F54" i="753" s="1"/>
  <c r="E34" i="753"/>
  <c r="M33" i="753"/>
  <c r="M53" i="753" s="1"/>
  <c r="L33" i="753"/>
  <c r="K33" i="753"/>
  <c r="K53" i="753" s="1"/>
  <c r="J33" i="753"/>
  <c r="I33" i="753"/>
  <c r="I53" i="753" s="1"/>
  <c r="H33" i="753"/>
  <c r="G33" i="753"/>
  <c r="G53" i="753" s="1"/>
  <c r="F33" i="753"/>
  <c r="E33" i="753"/>
  <c r="E53" i="753" s="1"/>
  <c r="M32" i="753"/>
  <c r="L32" i="753"/>
  <c r="L52" i="753" s="1"/>
  <c r="K32" i="753"/>
  <c r="J32" i="753"/>
  <c r="J52" i="753" s="1"/>
  <c r="I32" i="753"/>
  <c r="H32" i="753"/>
  <c r="H52" i="753" s="1"/>
  <c r="G32" i="753"/>
  <c r="F32" i="753"/>
  <c r="F52" i="753" s="1"/>
  <c r="E32" i="753"/>
  <c r="M31" i="753"/>
  <c r="M51" i="753" s="1"/>
  <c r="L31" i="753"/>
  <c r="K31" i="753"/>
  <c r="K51" i="753" s="1"/>
  <c r="J31" i="753"/>
  <c r="I31" i="753"/>
  <c r="I51" i="753" s="1"/>
  <c r="H31" i="753"/>
  <c r="G31" i="753"/>
  <c r="G51" i="753" s="1"/>
  <c r="F31" i="753"/>
  <c r="E31" i="753"/>
  <c r="E51" i="753" s="1"/>
  <c r="AR30" i="753"/>
  <c r="E30" i="753" s="1"/>
  <c r="E40" i="753" s="1"/>
  <c r="M30" i="753"/>
  <c r="M40" i="753" s="1"/>
  <c r="L30" i="753"/>
  <c r="L50" i="753" s="1"/>
  <c r="K30" i="753"/>
  <c r="K40" i="753" s="1"/>
  <c r="J30" i="753"/>
  <c r="J50" i="753" s="1"/>
  <c r="I30" i="753"/>
  <c r="I40" i="753" s="1"/>
  <c r="H30" i="753"/>
  <c r="H50" i="753" s="1"/>
  <c r="G30" i="753"/>
  <c r="G40" i="753" s="1"/>
  <c r="F30" i="753"/>
  <c r="F50" i="753" s="1"/>
  <c r="F41" i="753" l="1"/>
  <c r="H41" i="753"/>
  <c r="J41" i="753"/>
  <c r="L41" i="753"/>
  <c r="E42" i="753"/>
  <c r="G42" i="753"/>
  <c r="I42" i="753"/>
  <c r="K42" i="753"/>
  <c r="M42" i="753"/>
  <c r="F43" i="753"/>
  <c r="H43" i="753"/>
  <c r="J43" i="753"/>
  <c r="L43" i="753"/>
  <c r="E44" i="753"/>
  <c r="G44" i="753"/>
  <c r="I44" i="753"/>
  <c r="K44" i="753"/>
  <c r="M44" i="753"/>
  <c r="F45" i="753"/>
  <c r="H45" i="753"/>
  <c r="J45" i="753"/>
  <c r="L45" i="753"/>
  <c r="E46" i="753"/>
  <c r="G46" i="753"/>
  <c r="I46" i="753"/>
  <c r="K46" i="753"/>
  <c r="M46" i="753"/>
  <c r="F47" i="753"/>
  <c r="H47" i="753"/>
  <c r="J47" i="753"/>
  <c r="L47" i="753"/>
  <c r="E48" i="753"/>
  <c r="G48" i="753"/>
  <c r="I48" i="753"/>
  <c r="I58" i="753"/>
  <c r="K48" i="753"/>
  <c r="K58" i="753"/>
  <c r="M48" i="753"/>
  <c r="M58" i="753"/>
  <c r="H40" i="753"/>
  <c r="L40" i="753"/>
  <c r="G41" i="753"/>
  <c r="K41" i="753"/>
  <c r="F42" i="753"/>
  <c r="J42" i="753"/>
  <c r="E43" i="753"/>
  <c r="I43" i="753"/>
  <c r="M43" i="753"/>
  <c r="H44" i="753"/>
  <c r="L44" i="753"/>
  <c r="G45" i="753"/>
  <c r="K45" i="753"/>
  <c r="F46" i="753"/>
  <c r="J46" i="753"/>
  <c r="E47" i="753"/>
  <c r="I47" i="753"/>
  <c r="M47" i="753"/>
  <c r="H48" i="753"/>
  <c r="L48" i="753"/>
  <c r="G50" i="753"/>
  <c r="K50" i="753"/>
  <c r="F51" i="753"/>
  <c r="J51" i="753"/>
  <c r="E52" i="753"/>
  <c r="I52" i="753"/>
  <c r="M52" i="753"/>
  <c r="H53" i="753"/>
  <c r="L53" i="753"/>
  <c r="G54" i="753"/>
  <c r="K54" i="753"/>
  <c r="F55" i="753"/>
  <c r="J55" i="753"/>
  <c r="E56" i="753"/>
  <c r="I56" i="753"/>
  <c r="M56" i="753"/>
  <c r="H57" i="753"/>
  <c r="L57" i="753"/>
  <c r="G58" i="753"/>
  <c r="P10" i="491" l="1"/>
  <c r="O10" i="491"/>
  <c r="N10" i="491"/>
  <c r="M10" i="491"/>
  <c r="L10" i="491"/>
  <c r="K10" i="491"/>
  <c r="J10" i="491"/>
  <c r="I10" i="491"/>
  <c r="H10" i="491"/>
  <c r="G10" i="491"/>
  <c r="F10" i="491"/>
  <c r="E10" i="491"/>
  <c r="N42" i="751" l="1"/>
  <c r="L42" i="751"/>
  <c r="J42" i="751"/>
  <c r="H42" i="751"/>
  <c r="F42" i="751"/>
  <c r="N65" i="750"/>
  <c r="L65" i="750"/>
  <c r="J65" i="750"/>
  <c r="H65" i="750"/>
  <c r="F65" i="750"/>
  <c r="N62" i="750"/>
  <c r="L62" i="750"/>
  <c r="J62" i="750"/>
  <c r="H62" i="750"/>
  <c r="F62" i="750"/>
  <c r="N56" i="750"/>
  <c r="L56" i="750"/>
  <c r="J56" i="750"/>
  <c r="H56" i="750"/>
  <c r="F56" i="750"/>
  <c r="N50" i="750"/>
  <c r="L50" i="750"/>
  <c r="J50" i="750"/>
  <c r="H50" i="750"/>
  <c r="F50" i="750"/>
  <c r="N63" i="750"/>
  <c r="L63" i="750"/>
  <c r="J63" i="750"/>
  <c r="H63" i="750"/>
  <c r="F63" i="750"/>
  <c r="N52" i="749"/>
  <c r="L52" i="749"/>
  <c r="J52" i="749"/>
  <c r="H52" i="749"/>
  <c r="F52" i="749"/>
  <c r="N49" i="749"/>
  <c r="L49" i="749"/>
  <c r="J49" i="749"/>
  <c r="H49" i="749"/>
  <c r="F49" i="749"/>
  <c r="N46" i="749"/>
  <c r="L46" i="749"/>
  <c r="J46" i="749"/>
  <c r="H46" i="749"/>
  <c r="F46" i="749"/>
  <c r="N40" i="749"/>
  <c r="L40" i="749"/>
  <c r="J40" i="749"/>
  <c r="H40" i="749"/>
  <c r="F40" i="749"/>
  <c r="N53" i="749"/>
  <c r="L53" i="749"/>
  <c r="J53" i="749"/>
  <c r="H53" i="749"/>
  <c r="F53" i="749"/>
  <c r="F54" i="749" l="1"/>
  <c r="L37" i="749"/>
  <c r="H39" i="749"/>
  <c r="L39" i="749"/>
  <c r="H45" i="749"/>
  <c r="L35" i="749"/>
  <c r="N35" i="749"/>
  <c r="N37" i="749"/>
  <c r="F39" i="749"/>
  <c r="J39" i="749"/>
  <c r="N39" i="749"/>
  <c r="N45" i="750"/>
  <c r="F35" i="749"/>
  <c r="H35" i="749"/>
  <c r="J35" i="749"/>
  <c r="F36" i="749"/>
  <c r="H36" i="749"/>
  <c r="J36" i="749"/>
  <c r="L36" i="749"/>
  <c r="N36" i="749"/>
  <c r="H42" i="749"/>
  <c r="L42" i="749"/>
  <c r="F43" i="749"/>
  <c r="J43" i="749"/>
  <c r="N43" i="749"/>
  <c r="F52" i="750"/>
  <c r="J52" i="750"/>
  <c r="N52" i="750"/>
  <c r="H53" i="750"/>
  <c r="L53" i="750"/>
  <c r="F58" i="750"/>
  <c r="J58" i="750"/>
  <c r="N58" i="750"/>
  <c r="H59" i="750"/>
  <c r="L59" i="750"/>
  <c r="F42" i="749"/>
  <c r="J42" i="749"/>
  <c r="N42" i="749"/>
  <c r="H43" i="749"/>
  <c r="L43" i="749"/>
  <c r="L45" i="749"/>
  <c r="H48" i="749"/>
  <c r="H52" i="750"/>
  <c r="L52" i="750"/>
  <c r="F53" i="750"/>
  <c r="J53" i="750"/>
  <c r="N53" i="750"/>
  <c r="H58" i="750"/>
  <c r="L58" i="750"/>
  <c r="F59" i="750"/>
  <c r="J59" i="750"/>
  <c r="N59" i="750"/>
  <c r="F37" i="749"/>
  <c r="H37" i="749"/>
  <c r="J37" i="749"/>
  <c r="F38" i="749"/>
  <c r="H38" i="749"/>
  <c r="J38" i="749"/>
  <c r="L38" i="749"/>
  <c r="N38" i="749"/>
  <c r="F45" i="749"/>
  <c r="J45" i="749"/>
  <c r="N45" i="749"/>
  <c r="F48" i="749"/>
  <c r="J48" i="749"/>
  <c r="L48" i="749"/>
  <c r="N48" i="749"/>
  <c r="F51" i="749"/>
  <c r="H51" i="749"/>
  <c r="J51" i="749"/>
  <c r="L51" i="749"/>
  <c r="N51" i="749"/>
  <c r="J54" i="749"/>
  <c r="N54" i="749"/>
  <c r="F45" i="750"/>
  <c r="H45" i="750"/>
  <c r="J45" i="750"/>
  <c r="L45" i="750"/>
  <c r="F46" i="750"/>
  <c r="H46" i="750"/>
  <c r="J46" i="750"/>
  <c r="L46" i="750"/>
  <c r="N46" i="750"/>
  <c r="F47" i="750"/>
  <c r="H47" i="750"/>
  <c r="J47" i="750"/>
  <c r="L47" i="750"/>
  <c r="N47" i="750"/>
  <c r="F48" i="750"/>
  <c r="H48" i="750"/>
  <c r="J48" i="750"/>
  <c r="L48" i="750"/>
  <c r="N48" i="750"/>
  <c r="F49" i="750"/>
  <c r="H49" i="750"/>
  <c r="J49" i="750"/>
  <c r="L49" i="750"/>
  <c r="N49" i="750"/>
  <c r="F55" i="750"/>
  <c r="H55" i="750"/>
  <c r="J55" i="750"/>
  <c r="L55" i="750"/>
  <c r="N55" i="750"/>
  <c r="F61" i="750"/>
  <c r="H61" i="750"/>
  <c r="J61" i="750"/>
  <c r="L61" i="750"/>
  <c r="N61" i="750"/>
  <c r="F43" i="751"/>
  <c r="J43" i="751"/>
  <c r="N43" i="751"/>
  <c r="H44" i="751"/>
  <c r="L44" i="751"/>
  <c r="F45" i="751"/>
  <c r="J45" i="751"/>
  <c r="N45" i="751"/>
  <c r="H46" i="751"/>
  <c r="L46" i="751"/>
  <c r="F47" i="751"/>
  <c r="J47" i="751"/>
  <c r="N47" i="751"/>
  <c r="H48" i="751"/>
  <c r="L48" i="751"/>
  <c r="F49" i="751"/>
  <c r="J49" i="751"/>
  <c r="N49" i="751"/>
  <c r="H50" i="751"/>
  <c r="L50" i="751"/>
  <c r="F51" i="751"/>
  <c r="J51" i="751"/>
  <c r="N51" i="751"/>
  <c r="H52" i="751"/>
  <c r="L52" i="751"/>
  <c r="F53" i="751"/>
  <c r="J53" i="751"/>
  <c r="N53" i="751"/>
  <c r="H54" i="751"/>
  <c r="L54" i="751"/>
  <c r="F55" i="751"/>
  <c r="J55" i="751"/>
  <c r="N55" i="751"/>
  <c r="H43" i="751"/>
  <c r="L43" i="751"/>
  <c r="F44" i="751"/>
  <c r="J44" i="751"/>
  <c r="N44" i="751"/>
  <c r="H45" i="751"/>
  <c r="L45" i="751"/>
  <c r="F46" i="751"/>
  <c r="J46" i="751"/>
  <c r="N46" i="751"/>
  <c r="H47" i="751"/>
  <c r="L47" i="751"/>
  <c r="F48" i="751"/>
  <c r="J48" i="751"/>
  <c r="N48" i="751"/>
  <c r="H49" i="751"/>
  <c r="L49" i="751"/>
  <c r="F50" i="751"/>
  <c r="J50" i="751"/>
  <c r="N50" i="751"/>
  <c r="H51" i="751"/>
  <c r="L51" i="751"/>
  <c r="F52" i="751"/>
  <c r="J52" i="751"/>
  <c r="N52" i="751"/>
  <c r="H53" i="751"/>
  <c r="L53" i="751"/>
  <c r="F54" i="751"/>
  <c r="J54" i="751"/>
  <c r="N54" i="751"/>
  <c r="H55" i="751"/>
  <c r="L55" i="751"/>
  <c r="F41" i="749"/>
  <c r="H41" i="749"/>
  <c r="J41" i="749"/>
  <c r="L41" i="749"/>
  <c r="N41" i="749"/>
  <c r="F44" i="749"/>
  <c r="H44" i="749"/>
  <c r="J44" i="749"/>
  <c r="L44" i="749"/>
  <c r="N44" i="749"/>
  <c r="F47" i="749"/>
  <c r="H47" i="749"/>
  <c r="J47" i="749"/>
  <c r="L47" i="749"/>
  <c r="N47" i="749"/>
  <c r="F50" i="749"/>
  <c r="H50" i="749"/>
  <c r="J50" i="749"/>
  <c r="L50" i="749"/>
  <c r="N50" i="749"/>
  <c r="H55" i="749"/>
  <c r="L55" i="749"/>
  <c r="H54" i="749"/>
  <c r="L54" i="749"/>
  <c r="F55" i="749"/>
  <c r="J55" i="749"/>
  <c r="N55" i="749"/>
  <c r="F51" i="750"/>
  <c r="H51" i="750"/>
  <c r="J51" i="750"/>
  <c r="L51" i="750"/>
  <c r="N51" i="750"/>
  <c r="F54" i="750"/>
  <c r="H54" i="750"/>
  <c r="J54" i="750"/>
  <c r="L54" i="750"/>
  <c r="N54" i="750"/>
  <c r="F57" i="750"/>
  <c r="H57" i="750"/>
  <c r="J57" i="750"/>
  <c r="L57" i="750"/>
  <c r="N57" i="750"/>
  <c r="F60" i="750"/>
  <c r="H60" i="750"/>
  <c r="J60" i="750"/>
  <c r="L60" i="750"/>
  <c r="N60" i="750"/>
  <c r="F64" i="750"/>
  <c r="H64" i="750"/>
  <c r="J64" i="750"/>
  <c r="L64" i="750"/>
  <c r="N64" i="750"/>
  <c r="N24" i="458" l="1"/>
  <c r="Q54" i="711" l="1"/>
  <c r="N21" i="458" l="1"/>
  <c r="N17" i="458"/>
  <c r="N29" i="458" l="1"/>
  <c r="N26" i="458"/>
  <c r="N25" i="458"/>
  <c r="M27" i="458"/>
  <c r="L27" i="458"/>
  <c r="K27" i="458"/>
  <c r="J27" i="458"/>
  <c r="I27" i="458"/>
  <c r="H27" i="458"/>
  <c r="M26" i="458"/>
  <c r="L26" i="458"/>
  <c r="K26" i="458"/>
  <c r="J26" i="458"/>
  <c r="I26" i="458"/>
  <c r="H26" i="458"/>
  <c r="M25" i="458"/>
  <c r="L25" i="458"/>
  <c r="K25" i="458"/>
  <c r="J25" i="458"/>
  <c r="I25" i="458"/>
  <c r="H25" i="458"/>
  <c r="M24" i="458"/>
  <c r="L24" i="458"/>
  <c r="K24" i="458"/>
  <c r="J24" i="458"/>
  <c r="I24" i="458"/>
  <c r="H24" i="458"/>
  <c r="F54" i="711" l="1"/>
  <c r="G54" i="711"/>
  <c r="H54" i="711"/>
  <c r="I54" i="711"/>
  <c r="J54" i="711"/>
  <c r="K54" i="711"/>
  <c r="L54" i="711"/>
  <c r="M54" i="711"/>
  <c r="N54" i="711"/>
  <c r="O54" i="711"/>
  <c r="P54" i="711"/>
  <c r="E54" i="711"/>
  <c r="F52" i="711"/>
  <c r="G52" i="711"/>
  <c r="H52" i="711"/>
  <c r="I52" i="711"/>
  <c r="J52" i="711"/>
  <c r="K52" i="711"/>
  <c r="L52" i="711"/>
  <c r="M52" i="711"/>
  <c r="N52" i="711"/>
  <c r="O52" i="711"/>
  <c r="P52" i="711"/>
  <c r="E52" i="711"/>
  <c r="F50" i="711"/>
  <c r="G50" i="711"/>
  <c r="H50" i="711"/>
  <c r="I50" i="711"/>
  <c r="J50" i="711"/>
  <c r="K50" i="711"/>
  <c r="L50" i="711"/>
  <c r="M50" i="711"/>
  <c r="N50" i="711"/>
  <c r="O50" i="711"/>
  <c r="P50" i="711"/>
  <c r="E50" i="711"/>
  <c r="Q52" i="711" l="1"/>
  <c r="Q16" i="724" l="1"/>
  <c r="Q65" i="723"/>
  <c r="Q66" i="723"/>
  <c r="Q70" i="723"/>
  <c r="Q71" i="723"/>
  <c r="Q72" i="723"/>
  <c r="Q50" i="711" l="1"/>
  <c r="N27" i="458" l="1"/>
  <c r="Q53" i="711" l="1"/>
  <c r="Q55" i="711"/>
  <c r="L65" i="501" l="1"/>
  <c r="K65" i="501"/>
  <c r="J65" i="501"/>
  <c r="I65" i="501"/>
  <c r="H65" i="501"/>
  <c r="G65" i="501"/>
  <c r="F65" i="501"/>
  <c r="E65" i="501"/>
  <c r="I44" i="500" l="1"/>
  <c r="H44" i="500"/>
  <c r="G44" i="500"/>
  <c r="F44" i="500"/>
  <c r="E44" i="500"/>
  <c r="J44" i="500" l="1"/>
  <c r="M65"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I40" i="751" l="1"/>
  <c r="I33" i="749"/>
  <c r="I43" i="750"/>
  <c r="M40" i="751"/>
  <c r="M33" i="749"/>
  <c r="M43" i="750"/>
  <c r="G40" i="751"/>
  <c r="G43" i="750"/>
  <c r="G33" i="749"/>
  <c r="K40" i="751"/>
  <c r="K43" i="750"/>
  <c r="K33" i="749"/>
  <c r="E40" i="751" l="1"/>
  <c r="E33" i="749"/>
  <c r="E43" i="750"/>
</calcChain>
</file>

<file path=xl/sharedStrings.xml><?xml version="1.0" encoding="utf-8"?>
<sst xmlns="http://schemas.openxmlformats.org/spreadsheetml/2006/main" count="1662" uniqueCount="612">
  <si>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</si>
  <si>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</si>
  <si>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</si>
  <si>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</si>
  <si>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</si>
  <si>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</si>
  <si>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</si>
  <si>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</si>
  <si>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</si>
  <si>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</si>
  <si>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</si>
  <si>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</si>
  <si>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</si>
  <si>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</si>
  <si>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</si>
  <si>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</si>
  <si>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</si>
  <si>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</si>
  <si>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</si>
  <si>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</si>
  <si>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</si>
  <si>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</si>
  <si>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</si>
  <si>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</si>
  <si>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</si>
  <si>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</si>
  <si>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</si>
  <si>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</si>
  <si>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</si>
  <si>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</si>
  <si>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</si>
  <si>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</si>
  <si>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</si>
  <si>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</si>
  <si>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</si>
  <si>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</si>
  <si>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</si>
  <si>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</si>
  <si>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</si>
  <si>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</si>
  <si>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</si>
  <si>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</si>
  <si>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</si>
  <si>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</si>
  <si>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</si>
  <si>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</si>
  <si>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</si>
  <si>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</si>
  <si>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</si>
  <si>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</si>
  <si>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</si>
  <si>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</si>
  <si>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</si>
  <si>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</si>
  <si>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</si>
  <si>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</si>
  <si>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</si>
  <si>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</si>
  <si>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</si>
  <si>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</si>
  <si>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</si>
  <si>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</si>
  <si>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</si>
  <si>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</si>
  <si>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</si>
  <si>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</si>
  <si>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</si>
  <si>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</si>
  <si>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</si>
  <si>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</si>
  <si>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</si>
  <si>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</si>
  <si>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</si>
  <si>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</si>
  <si>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</si>
  <si>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</si>
  <si>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</si>
  <si>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</si>
  <si>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</si>
  <si>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</si>
  <si>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</si>
  <si>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</si>
  <si>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</si>
  <si>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</si>
  <si>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</si>
  <si>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</si>
  <si>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</si>
  <si>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</si>
  <si>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</si>
  <si>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</si>
  <si>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</si>
  <si>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</si>
  <si>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</si>
  <si>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</si>
  <si>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</si>
  <si>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</si>
  <si>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</si>
  <si>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</si>
  <si>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</si>
  <si>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</si>
  <si>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</si>
  <si>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</si>
  <si>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</si>
  <si>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</si>
  <si>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</si>
  <si>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</si>
  <si>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</si>
  <si>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</si>
  <si>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</si>
  <si>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</si>
  <si>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</si>
  <si>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</si>
  <si>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</si>
  <si>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</si>
  <si>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</si>
  <si>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</si>
  <si>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</si>
  <si>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</si>
  <si>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</si>
  <si>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</si>
  <si>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</si>
  <si>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</si>
  <si>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</si>
  <si>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</si>
  <si>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</si>
  <si>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</si>
  <si>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</si>
  <si>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</si>
  <si>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</si>
  <si>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</si>
  <si>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</si>
  <si>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</si>
  <si>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</si>
  <si>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</si>
  <si>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</si>
  <si>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</si>
  <si>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</si>
  <si>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</si>
  <si>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</si>
  <si>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</si>
  <si>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</si>
  <si>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</si>
  <si>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</si>
  <si>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</si>
  <si>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</si>
  <si>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</si>
  <si>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</si>
  <si>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</si>
  <si>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</si>
  <si>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</si>
  <si>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</si>
  <si>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</si>
  <si>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</si>
  <si>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</si>
  <si>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</si>
  <si>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</si>
  <si>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</si>
  <si>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</si>
  <si>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</si>
  <si>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</si>
  <si>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</si>
  <si>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</si>
  <si>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</si>
  <si>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</si>
  <si>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</si>
  <si>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</si>
  <si>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</si>
  <si>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</si>
  <si>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</si>
  <si>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</si>
  <si>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</si>
  <si>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</si>
  <si>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</si>
  <si>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</si>
  <si>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</si>
  <si>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</si>
  <si>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</si>
  <si>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</si>
  <si>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</si>
  <si>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</si>
  <si>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</si>
  <si>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</si>
  <si>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</si>
  <si>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</si>
  <si>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</si>
  <si>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</si>
  <si>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</si>
  <si>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</si>
  <si>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</si>
  <si>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</si>
  <si>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</si>
  <si>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</si>
  <si>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</si>
  <si>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</si>
  <si>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</si>
  <si>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</si>
  <si>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</si>
  <si>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</si>
  <si>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</si>
  <si>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</si>
  <si>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</si>
  <si>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</si>
  <si>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</si>
  <si>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</si>
  <si>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</si>
  <si>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</si>
  <si>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</si>
  <si>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</si>
  <si>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</si>
  <si>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</si>
  <si>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</si>
  <si>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</si>
  <si>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</si>
  <si>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</si>
  <si>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</si>
  <si>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</si>
  <si>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</si>
  <si>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</si>
  <si>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</si>
  <si>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</si>
  <si>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</si>
  <si>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</si>
  <si>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</si>
  <si>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</si>
  <si>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</si>
  <si>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</si>
  <si>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</si>
  <si>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</si>
  <si>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</si>
  <si>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</si>
  <si>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</si>
  <si>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</si>
  <si>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</si>
  <si>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</si>
  <si>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</si>
  <si>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</si>
  <si>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</si>
  <si>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</si>
  <si>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</si>
  <si>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</si>
  <si>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</si>
  <si>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</si>
  <si>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</si>
  <si>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</si>
  <si>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</si>
  <si>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</si>
  <si>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</si>
  <si>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</si>
  <si>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</si>
  <si>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</si>
  <si>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</si>
  <si>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</si>
  <si>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</si>
  <si>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</si>
  <si>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</si>
  <si>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</si>
  <si>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</si>
  <si>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</si>
  <si>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</si>
  <si>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</si>
  <si>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</si>
  <si>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</si>
  <si>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</si>
  <si>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</si>
  <si>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</si>
  <si>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</si>
  <si>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</si>
  <si>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</si>
  <si>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</si>
  <si>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</si>
  <si>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</si>
  <si>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</si>
  <si>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</si>
  <si>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</si>
  <si>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</si>
  <si>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</si>
  <si>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</si>
  <si>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</si>
  <si>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</si>
  <si>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</si>
  <si>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</si>
  <si>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</si>
  <si>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</si>
  <si>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</si>
  <si>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</si>
  <si>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</si>
  <si>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</si>
  <si>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</si>
  <si>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</si>
  <si>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</si>
  <si>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</si>
  <si>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</si>
  <si>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</si>
  <si>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</si>
  <si>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</si>
  <si>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</si>
  <si>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</si>
  <si>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</si>
  <si>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</si>
  <si>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</si>
  <si>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</si>
  <si>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</si>
  <si>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</si>
  <si>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</si>
  <si>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</si>
  <si>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</si>
  <si>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</si>
  <si>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</si>
  <si>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</si>
  <si>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</si>
  <si>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</si>
  <si>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</si>
  <si>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</si>
  <si>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</si>
  <si>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</si>
  <si>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</si>
  <si>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</si>
  <si>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</si>
  <si>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</si>
  <si>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</si>
  <si>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</si>
  <si>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</si>
  <si>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</si>
  <si>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</si>
  <si>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</si>
  <si>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</si>
  <si>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</si>
  <si>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</si>
  <si>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</si>
  <si>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</si>
  <si>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</si>
  <si>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</si>
  <si>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</si>
  <si>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</si>
  <si>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</si>
  <si>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</si>
  <si>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</si>
  <si>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</si>
  <si>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</si>
  <si>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</si>
  <si>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</si>
  <si>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</si>
  <si>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</si>
  <si>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</si>
  <si>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</si>
  <si>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</si>
  <si>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</si>
  <si>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</si>
  <si>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</si>
  <si>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</si>
  <si>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</si>
  <si>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</si>
  <si>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</si>
  <si>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</si>
  <si>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</si>
  <si>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</si>
  <si>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</si>
  <si>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</si>
  <si>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</si>
  <si>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</si>
  <si>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</si>
  <si>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</si>
  <si>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</si>
  <si>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</si>
  <si>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</si>
  <si>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</si>
  <si>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</si>
  <si>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</si>
  <si>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</si>
  <si>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</si>
  <si>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</si>
  <si>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</si>
  <si>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</si>
  <si>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</si>
  <si>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</si>
  <si>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</si>
  <si>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</si>
  <si>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</si>
  <si>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</si>
  <si>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</si>
  <si>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</si>
  <si>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</si>
  <si>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</si>
  <si>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</si>
  <si>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</si>
  <si>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</si>
  <si>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</si>
  <si>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</si>
  <si>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</si>
  <si>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</si>
  <si>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</si>
  <si>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</si>
  <si>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</si>
  <si>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</si>
  <si>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</si>
  <si>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</si>
  <si>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</si>
  <si>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</si>
  <si>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</si>
  <si>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</si>
  <si>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</si>
  <si>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</si>
  <si>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</si>
  <si>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</si>
  <si>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</si>
  <si>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</si>
  <si>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</si>
  <si>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</si>
  <si>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</si>
  <si>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</si>
  <si>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</si>
  <si>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</si>
  <si>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</si>
  <si>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</si>
  <si>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</si>
  <si>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</si>
  <si>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</si>
  <si>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</si>
  <si>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</si>
  <si>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</si>
  <si>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</si>
  <si>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</si>
  <si>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</si>
  <si>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</si>
  <si>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</si>
  <si>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</si>
  <si>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</si>
  <si>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</si>
  <si>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</si>
  <si>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</si>
  <si>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</si>
  <si>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</si>
  <si>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</si>
  <si>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</si>
  <si>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</si>
  <si>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</si>
  <si>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</si>
  <si>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</si>
  <si>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</si>
  <si>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</si>
  <si>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</si>
  <si>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</si>
  <si>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</si>
  <si>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</si>
  <si>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t>abril
2015</t>
  </si>
  <si>
    <t>Internet: www.gep.msess.gov.pt/</t>
  </si>
  <si>
    <r>
      <t>L.</t>
    </r>
    <r>
      <rPr>
        <sz val="8"/>
        <color rgb="FF333333"/>
        <rFont val="Arial"/>
        <family val="2"/>
      </rPr>
      <t xml:space="preserve"> Atividades imobiliárias</t>
    </r>
  </si>
  <si>
    <t>estrutura empresarial - indicadores globais</t>
  </si>
  <si>
    <t xml:space="preserve">média </t>
  </si>
  <si>
    <t>mediana</t>
  </si>
  <si>
    <t>médio</t>
  </si>
  <si>
    <t>mediano</t>
  </si>
  <si>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</si>
  <si>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</si>
  <si>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</si>
  <si>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</si>
  <si>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</si>
  <si>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</si>
  <si>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</si>
  <si>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</si>
  <si>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</si>
  <si>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</si>
  <si>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</si>
  <si>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</si>
  <si>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</si>
  <si>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</si>
  <si>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</si>
  <si>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</si>
  <si>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</si>
  <si>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</si>
  <si>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</si>
  <si>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</si>
  <si>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</si>
  <si>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</si>
  <si>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</si>
  <si>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</si>
  <si>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</si>
  <si>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</si>
  <si>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</si>
  <si>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</si>
  <si>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</si>
  <si>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</si>
  <si>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</si>
  <si>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mm3m - média móvel de 3 meses.      vh - variação homóloga.      n.d. - não disponível</t>
  </si>
  <si>
    <t>Mulheres/Homens</t>
  </si>
  <si>
    <t>outubro
2015</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</si>
  <si>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</si>
  <si>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fonte: GEP/MTSSS, Relatório Único - Relatório Anual de Formação Contínua (Anexo C).</t>
  </si>
  <si>
    <t>e-mail: gep.dados@gep.mtsss.pt</t>
  </si>
  <si>
    <t xml:space="preserve">fonte: GEP/MTSSS, Inquérito aos Ganhos e Duração de Trabalho.                           </t>
  </si>
  <si>
    <t>gep.dados@gep.mtsss.pt</t>
  </si>
  <si>
    <t>2015</t>
  </si>
  <si>
    <t>2016</t>
  </si>
  <si>
    <t>52-Vendedores</t>
  </si>
  <si>
    <t>93-Trab.n/qual. i.ext.,const.,i.transf. e transp.</t>
  </si>
  <si>
    <t>94-Assist. preparação de refeições</t>
  </si>
  <si>
    <t>91-Trabalhadores de limpeza</t>
  </si>
  <si>
    <t>51-Trab. serviços pessoais</t>
  </si>
  <si>
    <t>81-Operad. instalações fixas e máquinas</t>
  </si>
  <si>
    <t>71-Trab.qualif.constr. e sim., exc.electric.</t>
  </si>
  <si>
    <t xml:space="preserve">41-Emp. escrit., secret.e oper. proc. dados </t>
  </si>
  <si>
    <t>(percentagem; ajustada de sazonalidade)</t>
  </si>
  <si>
    <t xml:space="preserve">fonte: GEP/MTSSS, Acidentes de Trabalho.    </t>
  </si>
  <si>
    <t>taxa de desemprego na União Europeia</t>
  </si>
  <si>
    <t>R. A. Açores</t>
  </si>
  <si>
    <t>R. A. Madeira</t>
  </si>
  <si>
    <t>Estrangeiro</t>
  </si>
  <si>
    <t>Em outubro de 2016, a taxa de desemprego na Zona Euro diminuiu para 9,8 % (era 9,9 %  em setembro de 2016 e 10,6 % em outubro de 2015.)</t>
  </si>
  <si>
    <t>Em Portugal a taxa de desemprego (10,8 %) registou uma variação de -0,1 p.p., relativamente ao mês anterior.</t>
  </si>
  <si>
    <t xml:space="preserve">República Checa (3,8 %), Alemanha (4,1 %) e Reino Unido (4,7 %) apresentam as taxas de desemprego mais baixas; a Grécia (23,4 %) e a Espanha (19,2 %) são os estados membros com valores  mais elevados. </t>
  </si>
  <si>
    <t>A taxa de desemprego para o grupo etário &lt;25 anos apresenta o valor mais baixo na Alemanha (6,9 %), registando o valor mais elevado na Grécia (46,5 %). Em Portugal,   regista-se   o  valor  de 28,9 %.</t>
  </si>
  <si>
    <t>Fazendo uma análise por sexo, na Zona Euro,  verifica-se que Malta e Grécia  são os países com a maior diferença, entre a taxa de desemprego das mulheres e dos homens.</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</si>
  <si>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</si>
  <si>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</si>
  <si>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</si>
  <si>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</si>
  <si>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</si>
  <si>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</si>
  <si>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</si>
  <si>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</si>
  <si>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</si>
  <si>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</si>
  <si>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</si>
  <si>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</si>
  <si>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</si>
  <si>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</si>
  <si>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</si>
  <si>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acidentes de trabalho - não mortais</t>
  </si>
  <si>
    <t>acidentes de trabalho - mortais</t>
  </si>
  <si>
    <t>acidentes de trabalho - dias perdidos</t>
  </si>
  <si>
    <t>Mais informação em:  http://www.gep.msess.pt/</t>
  </si>
  <si>
    <t>01/01/2017</t>
  </si>
  <si>
    <t>Dec.Lei 
86-B/2016
de 29/12</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</si>
  <si>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</si>
  <si>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</si>
  <si>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</si>
  <si>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</si>
  <si>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</si>
  <si>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r>
      <t>trabalhadores por conta de outrem</t>
    </r>
    <r>
      <rPr>
        <b/>
        <sz val="9"/>
        <rFont val="Arial"/>
        <family val="2"/>
      </rPr>
      <t xml:space="preserve"> </t>
    </r>
    <r>
      <rPr>
        <vertAlign val="superscript"/>
        <sz val="9"/>
        <rFont val="Arial"/>
        <family val="2"/>
      </rPr>
      <t>(1)(2)</t>
    </r>
    <r>
      <rPr>
        <b/>
        <sz val="10"/>
        <rFont val="Arial"/>
        <family val="2"/>
      </rPr>
      <t xml:space="preserve"> - escalão de remuneração mensal base e ganho</t>
    </r>
  </si>
  <si>
    <r>
      <t xml:space="preserve">Escalão  de remuneração mensal </t>
    </r>
    <r>
      <rPr>
        <b/>
        <sz val="9"/>
        <color theme="7"/>
        <rFont val="Arial"/>
        <family val="2"/>
      </rPr>
      <t>ganho</t>
    </r>
  </si>
  <si>
    <t>Selecione o ano:</t>
  </si>
  <si>
    <t>&lt;= RMMG</t>
  </si>
  <si>
    <t>&gt;RMMG e &lt;= 599 euros</t>
  </si>
  <si>
    <t>600 a 
749 euros</t>
  </si>
  <si>
    <t>750 a 
999 euros</t>
  </si>
  <si>
    <t>1 000  a 
 1 499 euros</t>
  </si>
  <si>
    <t>1 500 a 
2 499 euros</t>
  </si>
  <si>
    <t>2 500 a
 3 749 euros</t>
  </si>
  <si>
    <t>3 750 e + euros</t>
  </si>
  <si>
    <t>(no ficheiro excel poderá selecionar outro ano)</t>
  </si>
  <si>
    <r>
      <t>Escalão  de remuneração</t>
    </r>
    <r>
      <rPr>
        <b/>
        <sz val="8"/>
        <color theme="7"/>
        <rFont val="Arial"/>
        <family val="2"/>
      </rPr>
      <t xml:space="preserve"> mensal </t>
    </r>
    <r>
      <rPr>
        <b/>
        <sz val="9"/>
        <color theme="7"/>
        <rFont val="Arial"/>
        <family val="2"/>
      </rPr>
      <t>base</t>
    </r>
  </si>
  <si>
    <t>Total</t>
  </si>
  <si>
    <t>&lt; = RMMG</t>
  </si>
  <si>
    <t>&lt;= 485,00 euros</t>
  </si>
  <si>
    <t>485,01 a 599,99 euros</t>
  </si>
  <si>
    <t>600 a 749 euros</t>
  </si>
  <si>
    <t>600,00 a 749,99 euros</t>
  </si>
  <si>
    <t>750 a 999 euros</t>
  </si>
  <si>
    <t>750,00 a 999,99 euros</t>
  </si>
  <si>
    <t>1 000 a 1 499 euros</t>
  </si>
  <si>
    <t>1000,00 a 1499,99 euros</t>
  </si>
  <si>
    <t>1 500 a 2 499 euros</t>
  </si>
  <si>
    <t>1500,00 a 2499,99 euros</t>
  </si>
  <si>
    <t>2 500 a 3 749 euros</t>
  </si>
  <si>
    <t>2500,00 a 3749,99 euros</t>
  </si>
  <si>
    <t>3750,00 e mais euros</t>
  </si>
  <si>
    <t>% em relação ao total</t>
  </si>
  <si>
    <t>distribuição % em linha</t>
  </si>
  <si>
    <t>legenda:</t>
  </si>
  <si>
    <t>5 mais</t>
  </si>
  <si>
    <t>permanecem no mesmo escalão</t>
  </si>
  <si>
    <t xml:space="preserve">fonte:  GEP/MTSSS, Quadros de Pessoal.   </t>
  </si>
  <si>
    <t>(1) nos estabelecimentos.      RMMG = retribuição mínima mensal garantida (salário mínimo) - Continente    2010=475,00; 2011=485,00; 2012=485,00; 2013=485,00 e 2014=505,00 (a partir de 1/10/2015).</t>
  </si>
  <si>
    <t>(2) dos trabalhadores por conta de outrem a tempo completo, que auferiram remuneração completa no período de referência (outubro).</t>
  </si>
  <si>
    <t>nota: Bélgica (&lt; 25 anos), Estónia, Croácia (&lt; 25 anos), Chipre (&lt; 25 anos), Hungria e Eslovénia (&lt; 25 anos) - setembro de 2016;  Grécia e Reino Unido - agosto de 2016.             : valor não disponível.       nota2: página  a ser atualizada dia 9 de janeiro de 2017 .</t>
  </si>
  <si>
    <r>
      <t>prestações familiares</t>
    </r>
    <r>
      <rPr>
        <b/>
        <vertAlign val="superscript"/>
        <sz val="10"/>
        <color rgb="FF333333"/>
        <rFont val="Arial"/>
        <family val="2"/>
      </rPr>
      <t xml:space="preserve"> (1)</t>
    </r>
  </si>
  <si>
    <t xml:space="preserve">  Açúcar, confeitaria, mel e outros produtos à base de açucar</t>
  </si>
  <si>
    <t xml:space="preserve">  Aparelhos elétricos para cuidados pessoais</t>
  </si>
  <si>
    <t xml:space="preserve">  Produtos alimentares n.e.  </t>
  </si>
  <si>
    <t xml:space="preserve">  Bens de uso doméstico não duradouros  </t>
  </si>
  <si>
    <t xml:space="preserve">  Seguros relacionados com a habitação  </t>
  </si>
  <si>
    <t xml:space="preserve">  Serviços de alojamento   </t>
  </si>
  <si>
    <t xml:space="preserve">  Transportes aéreos de passageiros  </t>
  </si>
  <si>
    <t xml:space="preserve">  Férias organizadas  </t>
  </si>
  <si>
    <t xml:space="preserve">  Frutas  </t>
  </si>
  <si>
    <t xml:space="preserve">  Equipamento telefónico e de telecópia</t>
  </si>
  <si>
    <t xml:space="preserve">         … em novembro </t>
  </si>
  <si>
    <t>notas: dados sujeitos a atualizações; situação da base de dados em 1/dezembro/2016.</t>
  </si>
  <si>
    <t>notas: dados sujeitos a atualizações; situação da base de dados a 30/novembro/2016</t>
  </si>
  <si>
    <t>notas: dados sujeitos a atualizações; situação da base de dados 1/dezembro/2016.</t>
  </si>
  <si>
    <t>notas: dados sujeitos a atualizações; situação da base de dados em 6/dezembro/2016.</t>
  </si>
  <si>
    <t>outubro de 2016</t>
  </si>
  <si>
    <t>:</t>
  </si>
  <si>
    <t>fonte:  Eurostat, dados extraídos em 02/12/2016.</t>
  </si>
  <si>
    <t>Redução de Horário de Trabalho</t>
  </si>
  <si>
    <t>Suspensão Temporária</t>
  </si>
  <si>
    <t>2006</t>
  </si>
  <si>
    <t>2007</t>
  </si>
  <si>
    <t>2008</t>
  </si>
  <si>
    <t>2009</t>
  </si>
  <si>
    <t>2010</t>
  </si>
  <si>
    <t>2011</t>
  </si>
  <si>
    <t>2012</t>
  </si>
  <si>
    <t>nota: A partir de 2005 apenas são contabilizados beneficiários com lançamento cujo o motivo tenha sido "Concessão Normal".</t>
  </si>
  <si>
    <t>3.º trimestre</t>
  </si>
  <si>
    <t>4.º trimestre</t>
  </si>
  <si>
    <t>1.º trimestre</t>
  </si>
  <si>
    <t>2.º trimestre</t>
  </si>
  <si>
    <t>http://www.gep.msess.gov.pt/estatistica/estatisticasgerais/be.php</t>
  </si>
  <si>
    <t>http://www.gep.msess.gov.pt/estatistica/index.php</t>
  </si>
  <si>
    <r>
      <t>jul.</t>
    </r>
    <r>
      <rPr>
        <vertAlign val="superscript"/>
        <sz val="8"/>
        <color indexed="63"/>
        <rFont val="Arial"/>
        <family val="2"/>
      </rPr>
      <t>(c)</t>
    </r>
  </si>
  <si>
    <t xml:space="preserve">  (c ) valores corrigidos em 31/01/2017.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</si>
</sst>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 numFmtId="179" formatCode="#,##0;###0;\-"/>
    <numFmt numFmtId="180" formatCode="###0"/>
    <numFmt numFmtId="181" formatCode="###0.0000"/>
    <numFmt numFmtId="182" formatCode="0.0000"/>
    <numFmt numFmtId="183" formatCode="#,##0.0;###0.0;\-"/>
  </numFmts>
  <fonts count="142">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8"/>
      <color theme="7"/>
      <name val="Arial"/>
      <family val="2"/>
    </font>
    <font>
      <b/>
      <sz val="10"/>
      <color rgb="FF333333"/>
      <name val="Arial"/>
      <family val="2"/>
    </font>
    <font>
      <b/>
      <sz val="9"/>
      <color rgb="FF333333"/>
      <name val="Arial"/>
      <family val="2"/>
    </font>
    <font>
      <b/>
      <sz val="10"/>
      <color indexed="12"/>
      <name val="Arial"/>
      <family val="2"/>
    </font>
    <font>
      <vertAlign val="superscript"/>
      <sz val="8"/>
      <color theme="1"/>
      <name val="Arial"/>
      <family val="2"/>
    </font>
    <font>
      <vertAlign val="superscript"/>
      <sz val="7"/>
      <color theme="3"/>
      <name val="Arial"/>
      <family val="2"/>
    </font>
    <font>
      <b/>
      <sz val="9"/>
      <color indexed="8"/>
      <name val="Arial Bold"/>
    </font>
    <font>
      <sz val="9"/>
      <color indexed="8"/>
      <name val="Arial"/>
      <family val="2"/>
    </font>
    <font>
      <b/>
      <sz val="9"/>
      <color theme="7"/>
      <name val="Arial"/>
      <family val="2"/>
    </font>
    <font>
      <sz val="10"/>
      <color theme="7"/>
      <name val="Arial"/>
      <family val="2"/>
    </font>
    <font>
      <b/>
      <sz val="8"/>
      <color theme="0"/>
      <name val="Arial"/>
      <family val="2"/>
    </font>
    <font>
      <b/>
      <sz val="9"/>
      <color theme="0"/>
      <name val="Arial"/>
      <family val="2"/>
    </font>
    <font>
      <b/>
      <sz val="9"/>
      <color indexed="20"/>
      <name val="Arial"/>
      <family val="2"/>
    </font>
    <font>
      <sz val="7"/>
      <color theme="7"/>
      <name val="Arial"/>
      <family val="2"/>
    </font>
    <font>
      <u/>
      <sz val="8"/>
      <color theme="7"/>
      <name val="Arial"/>
      <family val="2"/>
    </font>
    <font>
      <sz val="9"/>
      <color rgb="FF333333"/>
      <name val="Arial"/>
      <family val="2"/>
    </font>
    <font>
      <b/>
      <vertAlign val="superscript"/>
      <sz val="10"/>
      <color rgb="FF333333"/>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solid">
        <fgColor theme="0" tint="-0.14999847407452621"/>
        <bgColor indexed="64"/>
      </patternFill>
    </fill>
  </fills>
  <borders count="8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theme="0" tint="-0.24994659260841701"/>
      </left>
      <right/>
      <top/>
      <bottom style="thin">
        <color indexed="22"/>
      </bottom>
      <diagonal/>
    </border>
    <border>
      <left style="dashed">
        <color theme="0" tint="-0.24994659260841701"/>
      </left>
      <right/>
      <top style="thin">
        <color theme="0" tint="-0.24994659260841701"/>
      </top>
      <bottom/>
      <diagonal/>
    </border>
    <border>
      <left style="thin">
        <color theme="7"/>
      </left>
      <right/>
      <top style="thin">
        <color theme="0" tint="-0.24994659260841701"/>
      </top>
      <bottom style="thin">
        <color indexed="22"/>
      </bottom>
      <diagonal/>
    </border>
    <border>
      <left style="thin">
        <color theme="7"/>
      </left>
      <right style="thin">
        <color theme="7"/>
      </right>
      <top style="thin">
        <color theme="7"/>
      </top>
      <bottom/>
      <diagonal/>
    </border>
    <border>
      <left style="thin">
        <color theme="7"/>
      </left>
      <right style="thin">
        <color theme="7"/>
      </right>
      <top/>
      <bottom/>
      <diagonal/>
    </border>
    <border>
      <left style="thin">
        <color theme="7"/>
      </left>
      <right style="thin">
        <color theme="7"/>
      </right>
      <top/>
      <bottom style="thin">
        <color theme="7"/>
      </bottom>
      <diagonal/>
    </border>
  </borders>
  <cellStyleXfs count="308">
    <xf numFmtId="0" fontId="0" fillId="0" borderId="0" applyProtection="0"/>
    <xf numFmtId="0" fontId="29"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44" fontId="5" fillId="0" borderId="0" applyFont="0" applyFill="0" applyBorder="0" applyAlignment="0" applyProtection="0"/>
    <xf numFmtId="0" fontId="5" fillId="3" borderId="0" applyNumberFormat="0" applyBorder="0" applyAlignment="0" applyProtection="0"/>
    <xf numFmtId="0" fontId="5" fillId="21" borderId="0" applyNumberFormat="0" applyBorder="0" applyAlignment="0" applyProtection="0"/>
    <xf numFmtId="0" fontId="39" fillId="0" borderId="0"/>
    <xf numFmtId="0" fontId="29" fillId="0" borderId="0"/>
    <xf numFmtId="0" fontId="29" fillId="0" borderId="0" applyProtection="0"/>
    <xf numFmtId="0" fontId="5" fillId="0" borderId="0"/>
    <xf numFmtId="0" fontId="5" fillId="22" borderId="6" applyNumberFormat="0" applyFont="0" applyAlignment="0" applyProtection="0"/>
    <xf numFmtId="0" fontId="5" fillId="16" borderId="7" applyNumberFormat="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43" fontId="29" fillId="0" borderId="0" applyFont="0" applyFill="0" applyBorder="0" applyAlignment="0" applyProtection="0"/>
    <xf numFmtId="0" fontId="40"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42" fillId="0" borderId="0" applyFont="0" applyFill="0" applyBorder="0" applyAlignment="0" applyProtection="0"/>
    <xf numFmtId="0" fontId="5" fillId="0" borderId="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applyProtection="0"/>
    <xf numFmtId="0" fontId="5" fillId="0" borderId="0"/>
    <xf numFmtId="0" fontId="5" fillId="0" borderId="0"/>
    <xf numFmtId="0" fontId="5" fillId="0" borderId="0"/>
    <xf numFmtId="0" fontId="5" fillId="0" borderId="0"/>
    <xf numFmtId="0" fontId="72" fillId="0" borderId="0"/>
    <xf numFmtId="0" fontId="96" fillId="0" borderId="0" applyNumberFormat="0" applyFill="0" applyBorder="0" applyAlignment="0" applyProtection="0">
      <alignment vertical="top"/>
      <protection locked="0"/>
    </xf>
    <xf numFmtId="0" fontId="4" fillId="0" borderId="0"/>
    <xf numFmtId="0" fontId="5" fillId="0" borderId="0" applyProtection="0"/>
    <xf numFmtId="0" fontId="5" fillId="0" borderId="0"/>
    <xf numFmtId="0" fontId="5"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5"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0" fontId="5" fillId="3" borderId="0" applyNumberFormat="0" applyBorder="0" applyAlignment="0" applyProtection="0"/>
    <xf numFmtId="0" fontId="5" fillId="21" borderId="0" applyNumberFormat="0" applyBorder="0" applyAlignment="0" applyProtection="0"/>
    <xf numFmtId="0" fontId="5" fillId="22" borderId="6" applyNumberFormat="0" applyFont="0" applyAlignment="0" applyProtection="0"/>
    <xf numFmtId="0" fontId="5" fillId="16" borderId="7"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176" fontId="3" fillId="0" borderId="0" applyFont="0" applyFill="0" applyBorder="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9" fontId="122" fillId="0" borderId="0" applyFont="0" applyFill="0" applyBorder="0" applyAlignment="0" applyProtection="0"/>
    <xf numFmtId="0" fontId="96" fillId="0" borderId="0" applyNumberFormat="0" applyFill="0" applyBorder="0" applyAlignment="0" applyProtection="0">
      <alignment vertical="top"/>
      <protection locked="0"/>
    </xf>
    <xf numFmtId="176" fontId="1" fillId="0" borderId="0" applyFont="0" applyFill="0" applyBorder="0" applyAlignment="0" applyProtection="0"/>
    <xf numFmtId="0" fontId="1" fillId="0" borderId="0"/>
    <xf numFmtId="0" fontId="1" fillId="0" borderId="0"/>
    <xf numFmtId="0" fontId="1" fillId="0" borderId="0"/>
    <xf numFmtId="0" fontId="1" fillId="0" borderId="0"/>
    <xf numFmtId="0" fontId="5"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cellStyleXfs>
  <cellXfs count="1822">
    <xf numFmtId="0" fontId="0" fillId="0" borderId="0" xfId="0"/>
    <xf numFmtId="0" fontId="0" fillId="0" borderId="0" xfId="0" applyBorder="1"/>
    <xf numFmtId="0" fontId="0" fillId="25" borderId="0" xfId="0" applyFill="1"/>
    <xf numFmtId="0" fontId="8" fillId="25" borderId="0" xfId="0" applyFont="1" applyFill="1" applyBorder="1"/>
    <xf numFmtId="0" fontId="0" fillId="25" borderId="0" xfId="0" applyFill="1" applyBorder="1"/>
    <xf numFmtId="0" fontId="10" fillId="25" borderId="0" xfId="0" applyFont="1" applyFill="1" applyBorder="1"/>
    <xf numFmtId="0" fontId="0" fillId="25" borderId="0" xfId="0" applyFill="1" applyAlignment="1">
      <alignment vertical="center"/>
    </xf>
    <xf numFmtId="0" fontId="0" fillId="0" borderId="0" xfId="0" applyAlignment="1">
      <alignment vertical="center"/>
    </xf>
    <xf numFmtId="0" fontId="13" fillId="25" borderId="0" xfId="0" applyFont="1" applyFill="1" applyBorder="1"/>
    <xf numFmtId="0" fontId="14" fillId="25" borderId="0" xfId="0" applyFont="1" applyFill="1" applyBorder="1"/>
    <xf numFmtId="0" fontId="14" fillId="25" borderId="0" xfId="0" applyFont="1" applyFill="1" applyBorder="1" applyAlignment="1">
      <alignment horizontal="center"/>
    </xf>
    <xf numFmtId="164" fontId="15" fillId="24" borderId="0" xfId="40" applyNumberFormat="1" applyFont="1" applyFill="1" applyBorder="1" applyAlignment="1">
      <alignment horizontal="center" wrapText="1"/>
    </xf>
    <xf numFmtId="0" fontId="14" fillId="24" borderId="0" xfId="40" applyFont="1" applyFill="1" applyBorder="1"/>
    <xf numFmtId="0" fontId="15" fillId="25" borderId="0" xfId="0" applyFont="1" applyFill="1" applyBorder="1"/>
    <xf numFmtId="0" fontId="0" fillId="25" borderId="0" xfId="0" applyFill="1" applyBorder="1" applyAlignment="1">
      <alignment vertical="center"/>
    </xf>
    <xf numFmtId="0" fontId="16" fillId="25" borderId="0" xfId="0" applyFont="1" applyFill="1" applyBorder="1"/>
    <xf numFmtId="0" fontId="12" fillId="25" borderId="0" xfId="0" applyFont="1" applyFill="1" applyBorder="1" applyAlignment="1">
      <alignment horizontal="left"/>
    </xf>
    <xf numFmtId="0" fontId="19" fillId="25" borderId="0" xfId="0" applyFont="1" applyFill="1" applyBorder="1" applyAlignment="1">
      <alignment horizontal="right"/>
    </xf>
    <xf numFmtId="164" fontId="21" fillId="25" borderId="0" xfId="0" applyNumberFormat="1" applyFont="1" applyFill="1" applyBorder="1" applyAlignment="1">
      <alignment horizontal="center"/>
    </xf>
    <xf numFmtId="164" fontId="15" fillId="25" borderId="0" xfId="40" applyNumberFormat="1" applyFont="1" applyFill="1" applyBorder="1" applyAlignment="1">
      <alignment horizontal="center" wrapText="1"/>
    </xf>
    <xf numFmtId="0" fontId="25" fillId="25" borderId="0" xfId="0" applyFont="1" applyFill="1" applyBorder="1" applyAlignment="1">
      <alignment horizontal="left"/>
    </xf>
    <xf numFmtId="0" fontId="19" fillId="25" borderId="0" xfId="0" applyFont="1" applyFill="1" applyBorder="1"/>
    <xf numFmtId="0" fontId="6" fillId="25" borderId="0" xfId="0" applyFont="1" applyFill="1" applyBorder="1"/>
    <xf numFmtId="0" fontId="22"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6" fillId="25" borderId="0" xfId="0" applyFont="1" applyFill="1" applyAlignment="1">
      <alignment readingOrder="1"/>
    </xf>
    <xf numFmtId="0" fontId="6" fillId="25" borderId="0" xfId="0" applyFont="1" applyFill="1" applyBorder="1" applyAlignment="1">
      <alignment readingOrder="1"/>
    </xf>
    <xf numFmtId="0" fontId="6" fillId="25" borderId="0" xfId="0" applyFont="1" applyFill="1" applyAlignment="1">
      <alignment readingOrder="2"/>
    </xf>
    <xf numFmtId="0" fontId="6" fillId="0" borderId="0" xfId="0" applyFont="1" applyAlignment="1">
      <alignment readingOrder="2"/>
    </xf>
    <xf numFmtId="0" fontId="15" fillId="25" borderId="0" xfId="0" applyFont="1" applyFill="1" applyBorder="1" applyAlignment="1">
      <alignment horizontal="center" vertical="top" readingOrder="1"/>
    </xf>
    <xf numFmtId="0" fontId="15" fillId="25" borderId="0" xfId="0" applyFont="1" applyFill="1" applyBorder="1" applyAlignment="1">
      <alignment horizontal="right" readingOrder="1"/>
    </xf>
    <xf numFmtId="0" fontId="15" fillId="25" borderId="0" xfId="0" applyFont="1" applyFill="1" applyBorder="1" applyAlignment="1">
      <alignment horizontal="justify" vertical="top" readingOrder="1"/>
    </xf>
    <xf numFmtId="0" fontId="14" fillId="25" borderId="0" xfId="0" applyFont="1" applyFill="1" applyBorder="1" applyAlignment="1">
      <alignment readingOrder="1"/>
    </xf>
    <xf numFmtId="0" fontId="14" fillId="24" borderId="0" xfId="40" applyFont="1" applyFill="1" applyBorder="1" applyAlignment="1">
      <alignment readingOrder="1"/>
    </xf>
    <xf numFmtId="0" fontId="15" fillId="25" borderId="0" xfId="0" applyFont="1" applyFill="1" applyBorder="1" applyAlignment="1">
      <alignment readingOrder="1"/>
    </xf>
    <xf numFmtId="0" fontId="14" fillId="25" borderId="0" xfId="0" applyFont="1" applyFill="1" applyBorder="1" applyAlignment="1">
      <alignment horizontal="center" readingOrder="1"/>
    </xf>
    <xf numFmtId="164" fontId="15" fillId="24" borderId="0" xfId="40" applyNumberFormat="1" applyFont="1" applyFill="1" applyBorder="1" applyAlignment="1">
      <alignment horizontal="center" readingOrder="1"/>
    </xf>
    <xf numFmtId="0" fontId="6" fillId="0" borderId="0" xfId="0" applyFont="1" applyAlignment="1">
      <alignment horizontal="right" readingOrder="2"/>
    </xf>
    <xf numFmtId="0" fontId="32" fillId="25" borderId="0" xfId="0" applyFont="1" applyFill="1" applyBorder="1"/>
    <xf numFmtId="0" fontId="14" fillId="24" borderId="0" xfId="40" applyFont="1" applyFill="1" applyBorder="1" applyAlignment="1">
      <alignment horizontal="left" indent="1"/>
    </xf>
    <xf numFmtId="0" fontId="15" fillId="25" borderId="0" xfId="0" applyFont="1" applyFill="1" applyBorder="1" applyAlignment="1">
      <alignment horizontal="center" vertical="center" readingOrder="1"/>
    </xf>
    <xf numFmtId="0" fontId="15" fillId="25" borderId="0" xfId="0" applyFont="1" applyFill="1" applyBorder="1" applyAlignment="1">
      <alignment vertical="center" readingOrder="1"/>
    </xf>
    <xf numFmtId="0" fontId="15" fillId="25" borderId="0" xfId="0" applyFont="1" applyFill="1" applyBorder="1" applyAlignment="1">
      <alignment horizontal="right" vertical="center" readingOrder="1"/>
    </xf>
    <xf numFmtId="0" fontId="33" fillId="25" borderId="0" xfId="0" applyFont="1" applyFill="1"/>
    <xf numFmtId="0" fontId="33" fillId="25" borderId="0" xfId="0" applyFont="1" applyFill="1" applyBorder="1"/>
    <xf numFmtId="0" fontId="34" fillId="25" borderId="0" xfId="0" applyFont="1" applyFill="1" applyBorder="1" applyAlignment="1">
      <alignment horizontal="left"/>
    </xf>
    <xf numFmtId="0" fontId="33" fillId="0" borderId="0" xfId="0" applyFont="1"/>
    <xf numFmtId="3" fontId="36" fillId="25" borderId="0" xfId="0" applyNumberFormat="1" applyFont="1" applyFill="1" applyBorder="1" applyAlignment="1">
      <alignment horizontal="center"/>
    </xf>
    <xf numFmtId="0" fontId="28" fillId="24" borderId="0" xfId="40" applyFont="1" applyFill="1" applyBorder="1"/>
    <xf numFmtId="0" fontId="0" fillId="0" borderId="0" xfId="0" applyFill="1"/>
    <xf numFmtId="164" fontId="0" fillId="25" borderId="0" xfId="0" applyNumberFormat="1" applyFill="1" applyBorder="1"/>
    <xf numFmtId="0" fontId="36" fillId="25" borderId="0" xfId="0" applyFont="1" applyFill="1" applyBorder="1" applyAlignment="1">
      <alignment horizontal="left"/>
    </xf>
    <xf numFmtId="3" fontId="38" fillId="25" borderId="0" xfId="0" applyNumberFormat="1" applyFont="1" applyFill="1" applyBorder="1" applyAlignment="1">
      <alignment horizontal="center"/>
    </xf>
    <xf numFmtId="3" fontId="36" fillId="25" borderId="0" xfId="0" applyNumberFormat="1" applyFont="1" applyFill="1" applyBorder="1" applyAlignment="1">
      <alignment horizontal="right"/>
    </xf>
    <xf numFmtId="0" fontId="33" fillId="25" borderId="0" xfId="0" applyFont="1" applyFill="1" applyAlignment="1">
      <alignment vertical="center"/>
    </xf>
    <xf numFmtId="0" fontId="36" fillId="25" borderId="0" xfId="0" applyFont="1" applyFill="1" applyBorder="1" applyAlignment="1">
      <alignment horizontal="left" vertical="center"/>
    </xf>
    <xf numFmtId="0" fontId="34" fillId="25" borderId="0" xfId="0" applyFont="1" applyFill="1" applyBorder="1" applyAlignment="1">
      <alignment horizontal="left" vertical="center"/>
    </xf>
    <xf numFmtId="3" fontId="36" fillId="25" borderId="0" xfId="0" applyNumberFormat="1" applyFont="1" applyFill="1" applyBorder="1" applyAlignment="1">
      <alignment horizontal="right" vertical="center"/>
    </xf>
    <xf numFmtId="0" fontId="33" fillId="0" borderId="0" xfId="0" applyFont="1" applyAlignment="1">
      <alignment vertical="center"/>
    </xf>
    <xf numFmtId="3" fontId="15" fillId="25" borderId="0" xfId="0" applyNumberFormat="1" applyFont="1" applyFill="1" applyBorder="1" applyAlignment="1">
      <alignment horizontal="right"/>
    </xf>
    <xf numFmtId="0" fontId="35" fillId="25" borderId="0" xfId="0" applyFont="1" applyFill="1" applyBorder="1"/>
    <xf numFmtId="0" fontId="30" fillId="25" borderId="0" xfId="0" applyFont="1" applyFill="1"/>
    <xf numFmtId="0" fontId="30" fillId="25" borderId="0" xfId="0" applyFont="1" applyFill="1" applyBorder="1"/>
    <xf numFmtId="0" fontId="30" fillId="0" borderId="0" xfId="0" applyFont="1"/>
    <xf numFmtId="3" fontId="19" fillId="25" borderId="0" xfId="0" applyNumberFormat="1" applyFont="1" applyFill="1"/>
    <xf numFmtId="0" fontId="32" fillId="24" borderId="0" xfId="40" applyFont="1" applyFill="1" applyBorder="1" applyAlignment="1">
      <alignment horizontal="left" vertical="center" indent="1"/>
    </xf>
    <xf numFmtId="3" fontId="19" fillId="25" borderId="0" xfId="0" applyNumberFormat="1" applyFont="1" applyFill="1" applyBorder="1" applyAlignment="1">
      <alignment horizontal="right"/>
    </xf>
    <xf numFmtId="0" fontId="16" fillId="25" borderId="0" xfId="0" applyFont="1" applyFill="1" applyBorder="1" applyAlignment="1">
      <alignment vertical="center"/>
    </xf>
    <xf numFmtId="0" fontId="37" fillId="25" borderId="0" xfId="0" applyFont="1" applyFill="1" applyBorder="1" applyAlignment="1">
      <alignment horizontal="justify" vertical="center" readingOrder="1"/>
    </xf>
    <xf numFmtId="0" fontId="35" fillId="25" borderId="0" xfId="0" applyFont="1" applyFill="1" applyBorder="1" applyAlignment="1">
      <alignment vertical="center"/>
    </xf>
    <xf numFmtId="3" fontId="15" fillId="25" borderId="0" xfId="0" applyNumberFormat="1" applyFont="1" applyFill="1" applyBorder="1"/>
    <xf numFmtId="3" fontId="19" fillId="25" borderId="0" xfId="0" applyNumberFormat="1" applyFont="1" applyFill="1" applyBorder="1"/>
    <xf numFmtId="3" fontId="6" fillId="25" borderId="0" xfId="0" applyNumberFormat="1" applyFont="1" applyFill="1" applyBorder="1"/>
    <xf numFmtId="0" fontId="18" fillId="25" borderId="0" xfId="0" applyFont="1" applyFill="1" applyBorder="1" applyAlignment="1">
      <alignment vertical="center"/>
    </xf>
    <xf numFmtId="0" fontId="7" fillId="25" borderId="0" xfId="0" applyFont="1" applyFill="1" applyBorder="1" applyAlignment="1">
      <alignment vertical="center"/>
    </xf>
    <xf numFmtId="0" fontId="33" fillId="25" borderId="0" xfId="0" applyFont="1" applyFill="1" applyBorder="1" applyAlignment="1">
      <alignment vertical="center"/>
    </xf>
    <xf numFmtId="164" fontId="15" fillId="26" borderId="0" xfId="40" applyNumberFormat="1" applyFont="1" applyFill="1" applyBorder="1" applyAlignment="1">
      <alignment horizontal="center" wrapText="1"/>
    </xf>
    <xf numFmtId="1" fontId="14" fillId="24" borderId="0" xfId="40" applyNumberFormat="1" applyFont="1" applyFill="1" applyBorder="1" applyAlignment="1">
      <alignment horizontal="center" wrapText="1"/>
    </xf>
    <xf numFmtId="1" fontId="14" fillId="24" borderId="12" xfId="40" applyNumberFormat="1" applyFont="1" applyFill="1" applyBorder="1" applyAlignment="1">
      <alignment horizontal="center" wrapText="1"/>
    </xf>
    <xf numFmtId="0" fontId="32" fillId="24" borderId="0" xfId="40" applyFont="1" applyFill="1" applyBorder="1"/>
    <xf numFmtId="167" fontId="15" fillId="24" borderId="0" xfId="40" applyNumberFormat="1" applyFont="1" applyFill="1" applyBorder="1" applyAlignment="1">
      <alignment horizontal="center" wrapText="1"/>
    </xf>
    <xf numFmtId="164" fontId="19" fillId="27" borderId="0" xfId="40" applyNumberFormat="1" applyFont="1" applyFill="1" applyBorder="1" applyAlignment="1">
      <alignment horizontal="center" wrapText="1"/>
    </xf>
    <xf numFmtId="3" fontId="15" fillId="27" borderId="0" xfId="40" applyNumberFormat="1" applyFont="1" applyFill="1" applyBorder="1" applyAlignment="1">
      <alignment horizontal="right" wrapText="1"/>
    </xf>
    <xf numFmtId="3" fontId="14" fillId="24" borderId="0" xfId="40" applyNumberFormat="1" applyFont="1" applyFill="1" applyBorder="1" applyAlignment="1">
      <alignment horizontal="right" wrapText="1"/>
    </xf>
    <xf numFmtId="0" fontId="32" fillId="24" borderId="0" xfId="40" applyFont="1" applyFill="1" applyBorder="1" applyAlignment="1">
      <alignment wrapText="1"/>
    </xf>
    <xf numFmtId="0" fontId="19" fillId="24" borderId="0" xfId="40" applyFont="1" applyFill="1" applyBorder="1"/>
    <xf numFmtId="0" fontId="14" fillId="24" borderId="0" xfId="40" applyFont="1" applyFill="1" applyBorder="1" applyAlignment="1">
      <alignment horizontal="left" vertical="center" indent="1"/>
    </xf>
    <xf numFmtId="0" fontId="45" fillId="24" borderId="0" xfId="40" applyFont="1" applyFill="1" applyBorder="1" applyAlignment="1">
      <alignment wrapText="1"/>
    </xf>
    <xf numFmtId="0" fontId="59" fillId="25" borderId="0" xfId="0" applyFont="1" applyFill="1"/>
    <xf numFmtId="0" fontId="0" fillId="0" borderId="0" xfId="0"/>
    <xf numFmtId="0" fontId="15" fillId="24" borderId="0" xfId="40" applyFont="1" applyFill="1" applyBorder="1" applyAlignment="1">
      <alignment horizontal="left"/>
    </xf>
    <xf numFmtId="0" fontId="19" fillId="24" borderId="0" xfId="40" applyFont="1" applyFill="1" applyBorder="1" applyAlignment="1">
      <alignment horizontal="left" indent="1"/>
    </xf>
    <xf numFmtId="0" fontId="14"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3" fillId="25" borderId="0" xfId="51" applyFont="1" applyFill="1" applyBorder="1"/>
    <xf numFmtId="49" fontId="14" fillId="25" borderId="12" xfId="51" applyNumberFormat="1" applyFont="1" applyFill="1" applyBorder="1" applyAlignment="1">
      <alignment horizontal="center" vertical="center" wrapText="1"/>
    </xf>
    <xf numFmtId="49" fontId="0" fillId="25" borderId="0" xfId="51" applyNumberFormat="1" applyFont="1" applyFill="1"/>
    <xf numFmtId="0" fontId="14" fillId="24" borderId="0" xfId="61" applyFont="1" applyFill="1" applyBorder="1" applyAlignment="1">
      <alignment horizontal="left" indent="1"/>
    </xf>
    <xf numFmtId="0" fontId="16" fillId="26" borderId="0" xfId="51" applyFont="1" applyFill="1"/>
    <xf numFmtId="0" fontId="15" fillId="24" borderId="0" xfId="61" applyFont="1" applyFill="1" applyBorder="1" applyAlignment="1">
      <alignment horizontal="left" indent="1"/>
    </xf>
    <xf numFmtId="4" fontId="15" fillId="27" borderId="0" xfId="61" applyNumberFormat="1" applyFont="1" applyFill="1" applyBorder="1" applyAlignment="1">
      <alignment horizontal="right" wrapText="1" indent="4"/>
    </xf>
    <xf numFmtId="0" fontId="16" fillId="0" borderId="0" xfId="51" applyFont="1"/>
    <xf numFmtId="0" fontId="27" fillId="26" borderId="0" xfId="51" applyFont="1" applyFill="1"/>
    <xf numFmtId="0" fontId="27" fillId="0" borderId="0" xfId="51" applyFont="1"/>
    <xf numFmtId="0" fontId="46" fillId="26" borderId="0" xfId="51" applyFont="1" applyFill="1" applyAlignment="1">
      <alignment horizontal="center"/>
    </xf>
    <xf numFmtId="0" fontId="46" fillId="0" borderId="0" xfId="51" applyFont="1" applyAlignment="1">
      <alignment horizontal="center"/>
    </xf>
    <xf numFmtId="0" fontId="5" fillId="26" borderId="0" xfId="51" applyFont="1" applyFill="1"/>
    <xf numFmtId="0" fontId="5" fillId="0" borderId="0" xfId="51" applyFont="1"/>
    <xf numFmtId="0" fontId="44" fillId="26" borderId="0" xfId="51" applyFont="1" applyFill="1"/>
    <xf numFmtId="0" fontId="44" fillId="0" borderId="0" xfId="51" applyFont="1"/>
    <xf numFmtId="0" fontId="67" fillId="26" borderId="0" xfId="51" applyFont="1" applyFill="1"/>
    <xf numFmtId="0" fontId="67" fillId="0" borderId="0" xfId="51" applyFont="1"/>
    <xf numFmtId="0" fontId="59" fillId="26" borderId="0" xfId="51" applyFont="1" applyFill="1"/>
    <xf numFmtId="0" fontId="59" fillId="25" borderId="0" xfId="51" applyFont="1" applyFill="1"/>
    <xf numFmtId="0" fontId="59" fillId="0" borderId="0" xfId="51" applyFont="1"/>
    <xf numFmtId="0" fontId="5" fillId="24" borderId="0" xfId="61" applyFont="1" applyFill="1" applyBorder="1" applyAlignment="1">
      <alignment horizontal="left" indent="1"/>
    </xf>
    <xf numFmtId="0" fontId="19" fillId="24" borderId="0" xfId="61" applyFont="1" applyFill="1" applyBorder="1" applyAlignment="1">
      <alignment horizontal="left" indent="1"/>
    </xf>
    <xf numFmtId="1" fontId="19" fillId="24" borderId="0" xfId="61" applyNumberFormat="1" applyFont="1" applyFill="1" applyBorder="1" applyAlignment="1">
      <alignment horizontal="center" wrapText="1"/>
    </xf>
    <xf numFmtId="165" fontId="19" fillId="24" borderId="0" xfId="61" applyNumberFormat="1" applyFont="1" applyFill="1" applyBorder="1" applyAlignment="1">
      <alignment horizontal="center" wrapText="1"/>
    </xf>
    <xf numFmtId="0" fontId="12" fillId="25" borderId="0" xfId="51" applyFont="1" applyFill="1"/>
    <xf numFmtId="0" fontId="12" fillId="0" borderId="0" xfId="51" applyFont="1"/>
    <xf numFmtId="0" fontId="37" fillId="24" borderId="0" xfId="61" applyFont="1" applyFill="1" applyBorder="1"/>
    <xf numFmtId="0" fontId="14" fillId="24" borderId="0" xfId="61" applyFont="1" applyFill="1" applyBorder="1"/>
    <xf numFmtId="0" fontId="5" fillId="25" borderId="0" xfId="62" applyFill="1"/>
    <xf numFmtId="0" fontId="5" fillId="0" borderId="0" xfId="62"/>
    <xf numFmtId="0" fontId="5" fillId="25" borderId="0" xfId="62" applyFill="1" applyBorder="1"/>
    <xf numFmtId="0" fontId="16" fillId="25" borderId="0" xfId="62" applyFont="1" applyFill="1" applyBorder="1"/>
    <xf numFmtId="0" fontId="5" fillId="25" borderId="0" xfId="62" applyFill="1" applyAlignment="1">
      <alignment vertical="center"/>
    </xf>
    <xf numFmtId="0" fontId="5" fillId="25" borderId="0" xfId="62" applyFill="1" applyBorder="1" applyAlignment="1">
      <alignment vertical="center"/>
    </xf>
    <xf numFmtId="0" fontId="5" fillId="0" borderId="0" xfId="62" applyAlignment="1">
      <alignment vertical="center"/>
    </xf>
    <xf numFmtId="0" fontId="15" fillId="25" borderId="0" xfId="62" applyFont="1" applyFill="1" applyBorder="1" applyAlignment="1">
      <alignment vertical="center"/>
    </xf>
    <xf numFmtId="0" fontId="13" fillId="25" borderId="0" xfId="62" applyFont="1" applyFill="1" applyBorder="1"/>
    <xf numFmtId="0" fontId="8" fillId="25" borderId="0" xfId="62" applyFont="1" applyFill="1" applyBorder="1"/>
    <xf numFmtId="0" fontId="15" fillId="25" borderId="0" xfId="62" applyFont="1" applyFill="1" applyBorder="1"/>
    <xf numFmtId="0" fontId="16" fillId="25" borderId="0" xfId="62" applyFont="1" applyFill="1"/>
    <xf numFmtId="0" fontId="16" fillId="0" borderId="0" xfId="62" applyFont="1"/>
    <xf numFmtId="167" fontId="15" fillId="25" borderId="0" xfId="62" applyNumberFormat="1" applyFont="1" applyFill="1" applyBorder="1" applyAlignment="1">
      <alignment horizontal="center"/>
    </xf>
    <xf numFmtId="167" fontId="15" fillId="25" borderId="0" xfId="62" applyNumberFormat="1" applyFont="1" applyFill="1" applyBorder="1" applyAlignment="1">
      <alignment horizontal="right" indent="2"/>
    </xf>
    <xf numFmtId="0" fontId="43" fillId="25" borderId="0" xfId="62" applyFont="1" applyFill="1" applyBorder="1" applyAlignment="1">
      <alignment horizontal="left" vertical="center"/>
    </xf>
    <xf numFmtId="0" fontId="6" fillId="25" borderId="0" xfId="62" applyFont="1" applyFill="1" applyBorder="1"/>
    <xf numFmtId="164" fontId="19" fillId="25" borderId="0" xfId="40" applyNumberFormat="1" applyFont="1" applyFill="1" applyBorder="1" applyAlignment="1">
      <alignment horizontal="right" wrapText="1"/>
    </xf>
    <xf numFmtId="167" fontId="55" fillId="24" borderId="0" xfId="40" applyNumberFormat="1" applyFont="1" applyFill="1" applyBorder="1" applyAlignment="1">
      <alignment horizontal="center" wrapText="1"/>
    </xf>
    <xf numFmtId="164" fontId="14" fillId="24" borderId="0" xfId="40" applyNumberFormat="1" applyFont="1" applyFill="1" applyBorder="1" applyAlignment="1">
      <alignment horizontal="right" wrapText="1" indent="2"/>
    </xf>
    <xf numFmtId="0" fontId="19" fillId="24" borderId="0" xfId="40" applyFont="1" applyFill="1" applyBorder="1" applyAlignment="1">
      <alignment vertical="top" wrapText="1"/>
    </xf>
    <xf numFmtId="0" fontId="19" fillId="0" borderId="0" xfId="40" applyFont="1" applyFill="1" applyBorder="1" applyAlignment="1">
      <alignment vertical="top" wrapText="1"/>
    </xf>
    <xf numFmtId="0" fontId="48" fillId="25" borderId="0" xfId="62" applyFont="1" applyFill="1"/>
    <xf numFmtId="0" fontId="48" fillId="25" borderId="0" xfId="62" applyFont="1" applyFill="1" applyBorder="1"/>
    <xf numFmtId="0" fontId="48" fillId="0" borderId="0" xfId="62" applyFont="1"/>
    <xf numFmtId="0" fontId="5" fillId="25" borderId="0" xfId="62" applyFill="1" applyBorder="1" applyAlignment="1"/>
    <xf numFmtId="164" fontId="19" fillId="26" borderId="0" xfId="40" applyNumberFormat="1" applyFont="1" applyFill="1" applyBorder="1" applyAlignment="1">
      <alignment horizontal="right" wrapText="1"/>
    </xf>
    <xf numFmtId="0" fontId="59" fillId="25" borderId="0" xfId="62" applyFont="1" applyFill="1"/>
    <xf numFmtId="0" fontId="59" fillId="25" borderId="0" xfId="62" applyFont="1" applyFill="1" applyBorder="1" applyAlignment="1">
      <alignment vertical="center"/>
    </xf>
    <xf numFmtId="3" fontId="14" fillId="25" borderId="0" xfId="62" applyNumberFormat="1" applyFont="1" applyFill="1" applyBorder="1" applyAlignment="1">
      <alignment horizontal="right" indent="2"/>
    </xf>
    <xf numFmtId="3" fontId="15" fillId="25" borderId="0" xfId="62" applyNumberFormat="1" applyFont="1" applyFill="1" applyBorder="1" applyAlignment="1">
      <alignment horizontal="right" indent="2"/>
    </xf>
    <xf numFmtId="0" fontId="59" fillId="0" borderId="0" xfId="62" applyFont="1" applyAlignment="1"/>
    <xf numFmtId="0" fontId="59" fillId="25" borderId="0" xfId="62" applyFont="1" applyFill="1" applyAlignment="1"/>
    <xf numFmtId="0" fontId="59" fillId="25" borderId="0" xfId="62" applyFont="1" applyFill="1" applyBorder="1" applyAlignment="1"/>
    <xf numFmtId="3" fontId="21" fillId="25" borderId="0" xfId="62" applyNumberFormat="1" applyFont="1" applyFill="1" applyBorder="1" applyAlignment="1">
      <alignment horizontal="right"/>
    </xf>
    <xf numFmtId="0" fontId="59" fillId="0" borderId="0" xfId="62" applyFont="1"/>
    <xf numFmtId="0" fontId="59" fillId="25" borderId="0" xfId="62" applyFont="1" applyFill="1" applyBorder="1"/>
    <xf numFmtId="0" fontId="15" fillId="25" borderId="0" xfId="0" applyNumberFormat="1" applyFont="1" applyFill="1" applyBorder="1" applyAlignment="1"/>
    <xf numFmtId="0" fontId="15" fillId="25" borderId="0" xfId="62" applyFont="1" applyFill="1" applyBorder="1" applyAlignment="1">
      <alignment horizontal="right"/>
    </xf>
    <xf numFmtId="0" fontId="12" fillId="25" borderId="0" xfId="63" applyFont="1" applyFill="1" applyBorder="1" applyAlignment="1">
      <alignment horizontal="left"/>
    </xf>
    <xf numFmtId="0" fontId="14" fillId="24" borderId="0" xfId="40" applyFont="1" applyFill="1" applyBorder="1"/>
    <xf numFmtId="0" fontId="5" fillId="25" borderId="0" xfId="63" applyFill="1" applyAlignment="1"/>
    <xf numFmtId="0" fontId="5" fillId="0" borderId="0" xfId="63" applyAlignment="1"/>
    <xf numFmtId="0" fontId="5" fillId="25" borderId="0" xfId="63" applyFill="1" applyBorder="1" applyAlignment="1"/>
    <xf numFmtId="0" fontId="5" fillId="25" borderId="0" xfId="63" applyFill="1" applyBorder="1"/>
    <xf numFmtId="3" fontId="19" fillId="26" borderId="0" xfId="40" applyNumberFormat="1" applyFont="1" applyFill="1" applyBorder="1" applyAlignment="1">
      <alignment horizontal="right" wrapText="1"/>
    </xf>
    <xf numFmtId="167" fontId="19" fillId="26" borderId="0" xfId="40" applyNumberFormat="1" applyFont="1" applyFill="1" applyBorder="1" applyAlignment="1">
      <alignment horizontal="right" wrapText="1"/>
    </xf>
    <xf numFmtId="0" fontId="15" fillId="25" borderId="0" xfId="0" applyFont="1" applyFill="1" applyBorder="1" applyAlignment="1"/>
    <xf numFmtId="0" fontId="12" fillId="25" borderId="0" xfId="62" applyFont="1" applyFill="1" applyBorder="1" applyAlignment="1">
      <alignment horizontal="right"/>
    </xf>
    <xf numFmtId="164" fontId="54" fillId="27" borderId="0" xfId="40" applyNumberFormat="1" applyFont="1" applyFill="1" applyBorder="1" applyAlignment="1">
      <alignment horizontal="center" wrapText="1"/>
    </xf>
    <xf numFmtId="165" fontId="49" fillId="26" borderId="0" xfId="40" applyNumberFormat="1" applyFont="1" applyFill="1" applyBorder="1" applyAlignment="1">
      <alignment horizontal="center" wrapText="1"/>
    </xf>
    <xf numFmtId="165" fontId="15" fillId="26" borderId="0" xfId="40" applyNumberFormat="1" applyFont="1" applyFill="1" applyBorder="1" applyAlignment="1">
      <alignment horizontal="center" wrapText="1"/>
    </xf>
    <xf numFmtId="165" fontId="15" fillId="27" borderId="0" xfId="40" applyNumberFormat="1" applyFont="1" applyFill="1" applyBorder="1" applyAlignment="1">
      <alignment horizontal="center" wrapText="1"/>
    </xf>
    <xf numFmtId="1" fontId="15" fillId="25" borderId="0" xfId="62" applyNumberFormat="1" applyFont="1" applyFill="1" applyBorder="1" applyAlignment="1">
      <alignment horizontal="center"/>
    </xf>
    <xf numFmtId="0" fontId="19" fillId="24" borderId="0" xfId="40" applyFont="1" applyFill="1" applyBorder="1" applyAlignment="1">
      <alignment vertical="center"/>
    </xf>
    <xf numFmtId="0" fontId="56" fillId="25" borderId="0" xfId="62" applyFont="1" applyFill="1" applyBorder="1"/>
    <xf numFmtId="0" fontId="14" fillId="24" borderId="0" xfId="40" applyFont="1" applyFill="1" applyBorder="1" applyAlignment="1"/>
    <xf numFmtId="3" fontId="55" fillId="25" borderId="0" xfId="62" applyNumberFormat="1" applyFont="1" applyFill="1" applyBorder="1" applyAlignment="1">
      <alignment horizontal="right"/>
    </xf>
    <xf numFmtId="0" fontId="52" fillId="25" borderId="0" xfId="62" applyFont="1" applyFill="1" applyBorder="1"/>
    <xf numFmtId="0" fontId="56" fillId="25" borderId="0" xfId="62" applyFont="1" applyFill="1" applyBorder="1" applyAlignment="1">
      <alignment vertical="center"/>
    </xf>
    <xf numFmtId="0" fontId="14" fillId="24" borderId="0" xfId="40" applyFont="1" applyFill="1" applyBorder="1" applyAlignment="1">
      <alignment horizontal="center" vertical="center"/>
    </xf>
    <xf numFmtId="2" fontId="15" fillId="24" borderId="0" xfId="40" applyNumberFormat="1" applyFont="1" applyFill="1" applyBorder="1" applyAlignment="1">
      <alignment horizontal="center" wrapText="1"/>
    </xf>
    <xf numFmtId="165" fontId="21" fillId="24" borderId="0" xfId="58" applyNumberFormat="1" applyFont="1" applyFill="1" applyBorder="1" applyAlignment="1">
      <alignment horizontal="center" wrapText="1"/>
    </xf>
    <xf numFmtId="49" fontId="19" fillId="24" borderId="0" xfId="40" applyNumberFormat="1" applyFont="1" applyFill="1" applyBorder="1" applyAlignment="1">
      <alignment horizontal="center" vertical="center" wrapText="1"/>
    </xf>
    <xf numFmtId="3" fontId="19" fillId="24" borderId="0" xfId="40" applyNumberFormat="1" applyFont="1" applyFill="1" applyBorder="1" applyAlignment="1">
      <alignment horizontal="center" wrapText="1"/>
    </xf>
    <xf numFmtId="49" fontId="5" fillId="25" borderId="0" xfId="62" applyNumberFormat="1" applyFill="1" applyBorder="1" applyAlignment="1">
      <alignment vertical="center"/>
    </xf>
    <xf numFmtId="49" fontId="15" fillId="25" borderId="0" xfId="62" applyNumberFormat="1" applyFont="1" applyFill="1" applyBorder="1" applyAlignment="1">
      <alignment vertical="center"/>
    </xf>
    <xf numFmtId="165" fontId="21" fillId="24" borderId="0" xfId="40" applyNumberFormat="1" applyFont="1" applyFill="1" applyBorder="1" applyAlignment="1">
      <alignment horizontal="center" vertical="center" wrapText="1"/>
    </xf>
    <xf numFmtId="165" fontId="15" fillId="27" borderId="0" xfId="40" applyNumberFormat="1" applyFont="1" applyFill="1" applyBorder="1" applyAlignment="1">
      <alignment horizontal="left" wrapText="1"/>
    </xf>
    <xf numFmtId="0" fontId="44" fillId="0" borderId="0" xfId="51" applyFont="1" applyAlignment="1">
      <alignment horizontal="left"/>
    </xf>
    <xf numFmtId="0" fontId="14" fillId="24" borderId="0" xfId="40" applyFont="1" applyFill="1" applyBorder="1" applyAlignment="1">
      <alignment horizontal="left"/>
    </xf>
    <xf numFmtId="0" fontId="15" fillId="25" borderId="0" xfId="63" applyFont="1" applyFill="1" applyBorder="1" applyAlignment="1">
      <alignment horizontal="center" vertical="center" wrapText="1"/>
    </xf>
    <xf numFmtId="0" fontId="15" fillId="0" borderId="0" xfId="63" applyFont="1" applyBorder="1" applyAlignment="1">
      <alignment horizontal="center" vertical="center" wrapText="1"/>
    </xf>
    <xf numFmtId="0" fontId="5" fillId="28" borderId="0" xfId="63" applyFont="1" applyFill="1" applyBorder="1" applyAlignment="1">
      <alignment horizontal="center"/>
    </xf>
    <xf numFmtId="0" fontId="5" fillId="25" borderId="0" xfId="63" applyFont="1" applyFill="1" applyBorder="1"/>
    <xf numFmtId="0" fontId="20" fillId="25" borderId="0" xfId="0" applyFont="1" applyFill="1" applyBorder="1" applyAlignment="1"/>
    <xf numFmtId="164" fontId="25" fillId="24" borderId="0" xfId="40" applyNumberFormat="1" applyFont="1" applyFill="1" applyBorder="1" applyAlignment="1">
      <alignment wrapText="1"/>
    </xf>
    <xf numFmtId="164" fontId="20" fillId="24" borderId="0" xfId="40" applyNumberFormat="1" applyFont="1" applyFill="1" applyBorder="1" applyAlignment="1">
      <alignment wrapText="1"/>
    </xf>
    <xf numFmtId="0" fontId="14" fillId="25" borderId="0" xfId="0" applyFont="1" applyFill="1" applyBorder="1" applyAlignment="1">
      <alignment horizontal="justify" vertical="center" readingOrder="1"/>
    </xf>
    <xf numFmtId="0" fontId="15" fillId="25" borderId="0" xfId="0" applyFont="1" applyFill="1" applyBorder="1" applyAlignment="1">
      <alignment horizontal="justify" vertical="center" readingOrder="1"/>
    </xf>
    <xf numFmtId="0" fontId="12"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7" fillId="30" borderId="20" xfId="0" applyFont="1" applyFill="1" applyBorder="1" applyAlignment="1">
      <alignment horizontal="center" vertical="center"/>
    </xf>
    <xf numFmtId="0" fontId="14" fillId="25" borderId="18" xfId="0" applyFont="1" applyFill="1" applyBorder="1" applyAlignment="1">
      <alignment horizontal="right"/>
    </xf>
    <xf numFmtId="0" fontId="73" fillId="24" borderId="0" xfId="40" applyFont="1" applyFill="1" applyBorder="1"/>
    <xf numFmtId="0" fontId="12" fillId="25" borderId="23" xfId="0" applyFont="1" applyFill="1" applyBorder="1" applyAlignment="1">
      <alignment horizontal="left"/>
    </xf>
    <xf numFmtId="0" fontId="12"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9" fillId="25" borderId="20" xfId="0" applyFont="1" applyFill="1" applyBorder="1"/>
    <xf numFmtId="0" fontId="74" fillId="25" borderId="0" xfId="62" applyFont="1" applyFill="1" applyBorder="1"/>
    <xf numFmtId="0" fontId="44" fillId="25" borderId="0" xfId="62" applyFont="1" applyFill="1" applyBorder="1" applyAlignment="1">
      <alignment horizontal="left"/>
    </xf>
    <xf numFmtId="0" fontId="5" fillId="25" borderId="18" xfId="62" applyFill="1" applyBorder="1"/>
    <xf numFmtId="0" fontId="5" fillId="25" borderId="22" xfId="62" applyFill="1" applyBorder="1"/>
    <xf numFmtId="0" fontId="5" fillId="25" borderId="21" xfId="62" applyFill="1" applyBorder="1"/>
    <xf numFmtId="0" fontId="5" fillId="25" borderId="19" xfId="62" applyFill="1" applyBorder="1"/>
    <xf numFmtId="0" fontId="16" fillId="0" borderId="0" xfId="62" applyFont="1" applyBorder="1"/>
    <xf numFmtId="0" fontId="59" fillId="0" borderId="0" xfId="62" applyFont="1" applyBorder="1" applyAlignment="1"/>
    <xf numFmtId="0" fontId="5" fillId="25" borderId="19" xfId="62" applyFill="1" applyBorder="1" applyAlignment="1"/>
    <xf numFmtId="0" fontId="27" fillId="25" borderId="0" xfId="62" applyFont="1" applyFill="1" applyBorder="1"/>
    <xf numFmtId="0" fontId="14" fillId="25" borderId="18" xfId="63" applyFont="1" applyFill="1" applyBorder="1" applyAlignment="1">
      <alignment horizontal="left"/>
    </xf>
    <xf numFmtId="0" fontId="9" fillId="25" borderId="21" xfId="63" applyFont="1" applyFill="1" applyBorder="1"/>
    <xf numFmtId="0" fontId="9" fillId="25" borderId="19" xfId="63" applyFont="1" applyFill="1" applyBorder="1"/>
    <xf numFmtId="0" fontId="5" fillId="25" borderId="18" xfId="62" applyFill="1" applyBorder="1" applyAlignment="1">
      <alignment horizontal="left"/>
    </xf>
    <xf numFmtId="0" fontId="12" fillId="25" borderId="23" xfId="62" applyFont="1" applyFill="1" applyBorder="1" applyAlignment="1">
      <alignment horizontal="left"/>
    </xf>
    <xf numFmtId="0" fontId="5" fillId="25" borderId="20" xfId="62" applyFill="1" applyBorder="1"/>
    <xf numFmtId="0" fontId="5" fillId="25" borderId="20" xfId="62" applyFill="1" applyBorder="1" applyAlignment="1">
      <alignment vertical="center"/>
    </xf>
    <xf numFmtId="49" fontId="5" fillId="25" borderId="20" xfId="62" applyNumberFormat="1" applyFill="1" applyBorder="1" applyAlignment="1">
      <alignment vertical="center"/>
    </xf>
    <xf numFmtId="0" fontId="16" fillId="25" borderId="20" xfId="62" applyFont="1" applyFill="1" applyBorder="1"/>
    <xf numFmtId="0" fontId="17" fillId="31" borderId="20" xfId="62" applyFont="1" applyFill="1" applyBorder="1" applyAlignment="1">
      <alignment horizontal="center" vertical="center"/>
    </xf>
    <xf numFmtId="0" fontId="73" fillId="24" borderId="0" xfId="40" applyFont="1" applyFill="1" applyBorder="1" applyAlignment="1">
      <alignment horizontal="left" indent="1"/>
    </xf>
    <xf numFmtId="0" fontId="75" fillId="25" borderId="0" xfId="62" applyFont="1" applyFill="1" applyBorder="1"/>
    <xf numFmtId="3" fontId="85" fillId="25" borderId="0" xfId="62" applyNumberFormat="1" applyFont="1" applyFill="1" applyBorder="1" applyAlignment="1">
      <alignment horizontal="right"/>
    </xf>
    <xf numFmtId="167" fontId="76" fillId="25" borderId="0" xfId="62" applyNumberFormat="1" applyFont="1" applyFill="1" applyBorder="1" applyAlignment="1">
      <alignment horizontal="center"/>
    </xf>
    <xf numFmtId="167" fontId="76" fillId="25" borderId="0" xfId="62" applyNumberFormat="1" applyFont="1" applyFill="1" applyBorder="1" applyAlignment="1">
      <alignment horizontal="right" indent="2"/>
    </xf>
    <xf numFmtId="167" fontId="73" fillId="24" borderId="0" xfId="40" applyNumberFormat="1" applyFont="1" applyFill="1" applyBorder="1" applyAlignment="1">
      <alignment horizontal="center" wrapText="1"/>
    </xf>
    <xf numFmtId="0" fontId="76" fillId="25" borderId="0" xfId="62" applyFont="1" applyFill="1" applyBorder="1"/>
    <xf numFmtId="165" fontId="73" fillId="24" borderId="0" xfId="58" applyNumberFormat="1" applyFont="1" applyFill="1" applyBorder="1" applyAlignment="1">
      <alignment horizontal="center" wrapText="1"/>
    </xf>
    <xf numFmtId="167" fontId="76" fillId="24" borderId="0" xfId="40" applyNumberFormat="1" applyFont="1" applyFill="1" applyBorder="1" applyAlignment="1">
      <alignment horizontal="center" wrapText="1"/>
    </xf>
    <xf numFmtId="0" fontId="44" fillId="26" borderId="31" xfId="62" applyFont="1" applyFill="1" applyBorder="1" applyAlignment="1">
      <alignment vertical="center"/>
    </xf>
    <xf numFmtId="0" fontId="5" fillId="26" borderId="32" xfId="62" applyFont="1" applyFill="1" applyBorder="1" applyAlignment="1">
      <alignment vertical="center"/>
    </xf>
    <xf numFmtId="0" fontId="5" fillId="26" borderId="33" xfId="62" applyFont="1" applyFill="1" applyBorder="1" applyAlignment="1">
      <alignment vertical="center"/>
    </xf>
    <xf numFmtId="0" fontId="44" fillId="26" borderId="32" xfId="62" applyFont="1" applyFill="1" applyBorder="1" applyAlignment="1">
      <alignment vertical="center"/>
    </xf>
    <xf numFmtId="0" fontId="44" fillId="26" borderId="33" xfId="62" applyFont="1" applyFill="1" applyBorder="1" applyAlignment="1">
      <alignment vertical="center"/>
    </xf>
    <xf numFmtId="0" fontId="17" fillId="31" borderId="19" xfId="62" applyFont="1" applyFill="1" applyBorder="1" applyAlignment="1">
      <alignment horizontal="center" vertical="center"/>
    </xf>
    <xf numFmtId="0" fontId="0" fillId="0" borderId="18" xfId="0" applyBorder="1"/>
    <xf numFmtId="0" fontId="5" fillId="32" borderId="0" xfId="62" applyFill="1"/>
    <xf numFmtId="0" fontId="12" fillId="32" borderId="0" xfId="62" applyFont="1" applyFill="1" applyBorder="1" applyAlignment="1"/>
    <xf numFmtId="0" fontId="13" fillId="32" borderId="0" xfId="62" applyFont="1" applyFill="1" applyBorder="1" applyAlignment="1">
      <alignment horizontal="justify" vertical="top" wrapText="1"/>
    </xf>
    <xf numFmtId="0" fontId="5" fillId="32" borderId="0" xfId="62" applyFill="1" applyBorder="1"/>
    <xf numFmtId="0" fontId="92" fillId="32" borderId="0" xfId="62" applyFont="1" applyFill="1" applyBorder="1" applyAlignment="1">
      <alignment horizontal="right"/>
    </xf>
    <xf numFmtId="0" fontId="13" fillId="33" borderId="0" xfId="62" applyFont="1" applyFill="1" applyBorder="1" applyAlignment="1">
      <alignment horizontal="justify" vertical="top" wrapText="1"/>
    </xf>
    <xf numFmtId="0" fontId="5" fillId="33" borderId="0" xfId="62" applyFill="1" applyBorder="1"/>
    <xf numFmtId="0" fontId="19" fillId="33" borderId="0" xfId="62" applyFont="1" applyFill="1" applyBorder="1" applyAlignment="1">
      <alignment horizontal="right"/>
    </xf>
    <xf numFmtId="0" fontId="5" fillId="0" borderId="0" xfId="62" applyAlignment="1">
      <alignment horizontal="right"/>
    </xf>
    <xf numFmtId="0" fontId="5" fillId="33" borderId="0" xfId="62" applyFill="1"/>
    <xf numFmtId="0" fontId="23" fillId="33" borderId="0" xfId="62" applyFont="1" applyFill="1" applyBorder="1" applyAlignment="1">
      <alignment horizontal="center" vertical="center"/>
    </xf>
    <xf numFmtId="0" fontId="6" fillId="33" borderId="0" xfId="62" applyFont="1" applyFill="1" applyBorder="1"/>
    <xf numFmtId="164" fontId="21" fillId="33" borderId="0" xfId="62" applyNumberFormat="1" applyFont="1" applyFill="1" applyBorder="1" applyAlignment="1">
      <alignment horizontal="center"/>
    </xf>
    <xf numFmtId="164" fontId="15" fillId="33" borderId="0" xfId="40" applyNumberFormat="1" applyFont="1" applyFill="1" applyBorder="1" applyAlignment="1">
      <alignment horizontal="center" wrapText="1"/>
    </xf>
    <xf numFmtId="164" fontId="15" fillId="34" borderId="0" xfId="40" applyNumberFormat="1" applyFont="1" applyFill="1" applyBorder="1" applyAlignment="1">
      <alignment horizontal="center" wrapText="1"/>
    </xf>
    <xf numFmtId="0" fontId="15" fillId="33" borderId="0" xfId="62" applyFont="1" applyFill="1" applyBorder="1"/>
    <xf numFmtId="0" fontId="14" fillId="33" borderId="0" xfId="62" applyFont="1" applyFill="1" applyBorder="1" applyAlignment="1">
      <alignment horizontal="center"/>
    </xf>
    <xf numFmtId="0" fontId="5" fillId="33" borderId="0" xfId="62" applyFill="1" applyAlignment="1">
      <alignment horizontal="center" vertical="center"/>
    </xf>
    <xf numFmtId="0" fontId="13" fillId="35" borderId="0" xfId="62" applyFont="1" applyFill="1" applyBorder="1" applyAlignment="1">
      <alignment horizontal="justify" vertical="top" wrapText="1"/>
    </xf>
    <xf numFmtId="0" fontId="13" fillId="36" borderId="0" xfId="62" applyFont="1" applyFill="1" applyBorder="1" applyAlignment="1">
      <alignment horizontal="justify" vertical="top" wrapText="1"/>
    </xf>
    <xf numFmtId="0" fontId="15" fillId="36" borderId="0" xfId="62" applyFont="1" applyFill="1" applyBorder="1"/>
    <xf numFmtId="0" fontId="13" fillId="36" borderId="0" xfId="62" applyFont="1" applyFill="1" applyBorder="1"/>
    <xf numFmtId="0" fontId="5" fillId="36" borderId="0" xfId="62" applyFill="1"/>
    <xf numFmtId="0" fontId="5" fillId="36" borderId="0" xfId="62" applyFill="1" applyBorder="1"/>
    <xf numFmtId="0" fontId="5" fillId="36" borderId="0" xfId="62" applyFill="1" applyAlignment="1">
      <alignment vertical="center"/>
    </xf>
    <xf numFmtId="164" fontId="15" fillId="36" borderId="0" xfId="40" applyNumberFormat="1" applyFont="1" applyFill="1" applyBorder="1" applyAlignment="1">
      <alignment horizontal="center" wrapText="1"/>
    </xf>
    <xf numFmtId="164" fontId="14" fillId="36" borderId="0" xfId="40" applyNumberFormat="1" applyFont="1" applyFill="1" applyBorder="1" applyAlignment="1">
      <alignment horizontal="left" wrapText="1"/>
    </xf>
    <xf numFmtId="0" fontId="15" fillId="36" borderId="0" xfId="62" applyFont="1" applyFill="1" applyBorder="1" applyAlignment="1">
      <alignment vertical="center"/>
    </xf>
    <xf numFmtId="164" fontId="31" fillId="36" borderId="0" xfId="40" applyNumberFormat="1" applyFont="1" applyFill="1" applyBorder="1" applyAlignment="1">
      <alignment horizontal="left" vertical="center" wrapText="1"/>
    </xf>
    <xf numFmtId="0" fontId="16" fillId="36" borderId="0" xfId="62" applyFont="1" applyFill="1" applyBorder="1"/>
    <xf numFmtId="0" fontId="15" fillId="36" borderId="0" xfId="62" applyFont="1" applyFill="1" applyBorder="1" applyAlignment="1">
      <alignment vertical="center" wrapText="1"/>
    </xf>
    <xf numFmtId="0" fontId="31" fillId="36" borderId="0" xfId="62" applyFont="1" applyFill="1" applyBorder="1" applyAlignment="1">
      <alignment vertical="center"/>
    </xf>
    <xf numFmtId="0" fontId="5" fillId="36" borderId="38" xfId="62" applyFill="1" applyBorder="1"/>
    <xf numFmtId="0" fontId="15" fillId="36" borderId="38" xfId="62" applyFont="1" applyFill="1" applyBorder="1"/>
    <xf numFmtId="0" fontId="15" fillId="36" borderId="0" xfId="62" applyFont="1" applyFill="1" applyBorder="1" applyAlignment="1">
      <alignment horizontal="justify" vertical="top"/>
    </xf>
    <xf numFmtId="0" fontId="6" fillId="36" borderId="0" xfId="62" applyFont="1" applyFill="1" applyBorder="1"/>
    <xf numFmtId="164" fontId="21" fillId="36" borderId="0" xfId="62" applyNumberFormat="1" applyFont="1" applyFill="1" applyBorder="1" applyAlignment="1">
      <alignment horizontal="center"/>
    </xf>
    <xf numFmtId="0" fontId="13" fillId="36" borderId="38" xfId="62" applyFont="1" applyFill="1" applyBorder="1" applyAlignment="1">
      <alignment horizontal="justify" vertical="top" wrapText="1"/>
    </xf>
    <xf numFmtId="0" fontId="13" fillId="36" borderId="0" xfId="62" applyFont="1" applyFill="1" applyBorder="1" applyAlignment="1">
      <alignment horizontal="justify" vertical="center" wrapText="1"/>
    </xf>
    <xf numFmtId="0" fontId="27" fillId="36" borderId="38" xfId="62" applyFont="1" applyFill="1" applyBorder="1"/>
    <xf numFmtId="0" fontId="93" fillId="38" borderId="0" xfId="62" applyFont="1" applyFill="1" applyBorder="1" applyAlignment="1">
      <alignment horizontal="center" vertical="center"/>
    </xf>
    <xf numFmtId="0" fontId="5" fillId="36" borderId="39" xfId="62" applyFill="1" applyBorder="1"/>
    <xf numFmtId="0" fontId="5" fillId="31" borderId="30" xfId="62" applyFill="1" applyBorder="1"/>
    <xf numFmtId="0" fontId="5" fillId="30" borderId="14" xfId="62" applyFill="1" applyBorder="1"/>
    <xf numFmtId="0" fontId="5" fillId="36" borderId="40" xfId="62" applyFill="1" applyBorder="1"/>
    <xf numFmtId="0" fontId="5" fillId="36" borderId="14" xfId="62" applyFill="1" applyBorder="1"/>
    <xf numFmtId="0" fontId="0" fillId="0" borderId="41" xfId="0" applyFill="1" applyBorder="1"/>
    <xf numFmtId="164" fontId="20" fillId="24" borderId="43" xfId="40" applyNumberFormat="1" applyFont="1" applyFill="1" applyBorder="1" applyAlignment="1">
      <alignment horizontal="left" wrapText="1"/>
    </xf>
    <xf numFmtId="164" fontId="20" fillId="24" borderId="18" xfId="40" applyNumberFormat="1" applyFont="1" applyFill="1" applyBorder="1" applyAlignment="1">
      <alignment horizontal="left" wrapText="1"/>
    </xf>
    <xf numFmtId="164" fontId="15" fillId="24" borderId="18" xfId="40" applyNumberFormat="1" applyFont="1" applyFill="1" applyBorder="1" applyAlignment="1">
      <alignment horizontal="center" wrapText="1"/>
    </xf>
    <xf numFmtId="0" fontId="15" fillId="25" borderId="22" xfId="0" applyFont="1" applyFill="1" applyBorder="1"/>
    <xf numFmtId="0" fontId="15" fillId="25" borderId="21" xfId="0" applyFont="1" applyFill="1" applyBorder="1"/>
    <xf numFmtId="0" fontId="15" fillId="25" borderId="19" xfId="0" applyFont="1" applyFill="1" applyBorder="1"/>
    <xf numFmtId="164" fontId="15" fillId="24" borderId="19" xfId="40" applyNumberFormat="1" applyFont="1" applyFill="1" applyBorder="1" applyAlignment="1">
      <alignment horizontal="center" wrapText="1"/>
    </xf>
    <xf numFmtId="164" fontId="15" fillId="24" borderId="41" xfId="40" applyNumberFormat="1" applyFont="1" applyFill="1" applyBorder="1" applyAlignment="1">
      <alignment horizontal="center" readingOrder="1"/>
    </xf>
    <xf numFmtId="0" fontId="15" fillId="25" borderId="18" xfId="0" applyFont="1" applyFill="1" applyBorder="1" applyAlignment="1">
      <alignment readingOrder="1"/>
    </xf>
    <xf numFmtId="164" fontId="15" fillId="24" borderId="18" xfId="40" applyNumberFormat="1" applyFont="1" applyFill="1" applyBorder="1" applyAlignment="1">
      <alignment horizontal="center" readingOrder="1"/>
    </xf>
    <xf numFmtId="0" fontId="14" fillId="24" borderId="42" xfId="40" applyFont="1" applyFill="1" applyBorder="1" applyAlignment="1">
      <alignment horizontal="right" readingOrder="1"/>
    </xf>
    <xf numFmtId="0" fontId="15" fillId="25" borderId="23" xfId="0" applyFont="1" applyFill="1" applyBorder="1" applyAlignment="1">
      <alignment readingOrder="1"/>
    </xf>
    <xf numFmtId="0" fontId="20" fillId="25" borderId="20" xfId="0" applyFont="1" applyFill="1" applyBorder="1" applyAlignment="1">
      <alignment horizontal="left" indent="1" readingOrder="1"/>
    </xf>
    <xf numFmtId="164" fontId="15" fillId="24" borderId="23" xfId="40" applyNumberFormat="1" applyFont="1" applyFill="1" applyBorder="1" applyAlignment="1">
      <alignment horizontal="center" readingOrder="1"/>
    </xf>
    <xf numFmtId="164" fontId="15" fillId="24" borderId="22" xfId="40" applyNumberFormat="1" applyFont="1" applyFill="1" applyBorder="1" applyAlignment="1">
      <alignment horizontal="center" readingOrder="1"/>
    </xf>
    <xf numFmtId="164" fontId="15" fillId="24" borderId="20" xfId="40" applyNumberFormat="1" applyFont="1" applyFill="1" applyBorder="1" applyAlignment="1">
      <alignment horizontal="center" readingOrder="1"/>
    </xf>
    <xf numFmtId="0" fontId="0" fillId="0" borderId="0" xfId="0" applyBorder="1" applyAlignment="1">
      <alignment readingOrder="2"/>
    </xf>
    <xf numFmtId="0" fontId="12"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6" fillId="25" borderId="19" xfId="0" applyFont="1" applyFill="1" applyBorder="1" applyAlignment="1">
      <alignment readingOrder="1"/>
    </xf>
    <xf numFmtId="0" fontId="12" fillId="25" borderId="0" xfId="0" applyFont="1" applyFill="1" applyBorder="1" applyAlignment="1">
      <alignment horizontal="left" readingOrder="1"/>
    </xf>
    <xf numFmtId="0" fontId="0" fillId="36" borderId="0" xfId="0" applyFill="1"/>
    <xf numFmtId="0" fontId="0" fillId="36" borderId="0" xfId="0" applyFill="1" applyBorder="1"/>
    <xf numFmtId="0" fontId="15" fillId="36" borderId="0" xfId="0" applyFont="1" applyFill="1" applyBorder="1"/>
    <xf numFmtId="0" fontId="14" fillId="37" borderId="0" xfId="40" applyFont="1" applyFill="1" applyBorder="1"/>
    <xf numFmtId="0" fontId="33" fillId="25" borderId="20" xfId="0" applyFont="1" applyFill="1" applyBorder="1" applyAlignment="1">
      <alignment vertical="center"/>
    </xf>
    <xf numFmtId="3" fontId="15" fillId="25" borderId="0" xfId="59" applyNumberFormat="1" applyFont="1" applyFill="1" applyBorder="1" applyAlignment="1">
      <alignment horizontal="right"/>
    </xf>
    <xf numFmtId="167" fontId="15" fillId="25" borderId="0" xfId="59" applyNumberFormat="1" applyFont="1" applyFill="1" applyBorder="1" applyAlignment="1">
      <alignment horizontal="right"/>
    </xf>
    <xf numFmtId="0" fontId="33" fillId="25" borderId="20" xfId="0" applyFont="1" applyFill="1" applyBorder="1"/>
    <xf numFmtId="3" fontId="15"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8" fillId="25" borderId="19" xfId="51" applyNumberFormat="1" applyFont="1" applyFill="1" applyBorder="1"/>
    <xf numFmtId="0" fontId="13" fillId="26" borderId="19" xfId="51" applyFont="1" applyFill="1" applyBorder="1"/>
    <xf numFmtId="0" fontId="8" fillId="26" borderId="19" xfId="51" applyFont="1" applyFill="1" applyBorder="1"/>
    <xf numFmtId="0" fontId="31" fillId="26" borderId="19" xfId="51" applyFont="1" applyFill="1" applyBorder="1"/>
    <xf numFmtId="0" fontId="46" fillId="26" borderId="19" xfId="51" applyFont="1" applyFill="1" applyBorder="1" applyAlignment="1">
      <alignment horizontal="center"/>
    </xf>
    <xf numFmtId="0" fontId="5" fillId="26" borderId="0" xfId="51" applyFont="1" applyFill="1" applyBorder="1"/>
    <xf numFmtId="0" fontId="44" fillId="26" borderId="0" xfId="51" applyFont="1" applyFill="1" applyBorder="1"/>
    <xf numFmtId="0" fontId="9" fillId="26" borderId="19" xfId="51" applyFont="1" applyFill="1" applyBorder="1"/>
    <xf numFmtId="0" fontId="67" fillId="26" borderId="0" xfId="51" applyFont="1" applyFill="1" applyBorder="1"/>
    <xf numFmtId="0" fontId="68" fillId="26" borderId="19" xfId="51" applyFont="1" applyFill="1" applyBorder="1"/>
    <xf numFmtId="0" fontId="62" fillId="26" borderId="19" xfId="51" applyFont="1" applyFill="1" applyBorder="1"/>
    <xf numFmtId="0" fontId="12" fillId="25" borderId="19" xfId="51" applyFont="1" applyFill="1" applyBorder="1"/>
    <xf numFmtId="0" fontId="8" fillId="25" borderId="19" xfId="51" applyFont="1" applyFill="1" applyBorder="1"/>
    <xf numFmtId="0" fontId="62" fillId="25" borderId="19" xfId="51" applyFont="1" applyFill="1" applyBorder="1"/>
    <xf numFmtId="0" fontId="73" fillId="24" borderId="0" xfId="40" applyFont="1" applyFill="1" applyBorder="1" applyAlignment="1">
      <alignment vertical="center"/>
    </xf>
    <xf numFmtId="165" fontId="73" fillId="27" borderId="0" xfId="40" applyNumberFormat="1" applyFont="1" applyFill="1" applyBorder="1" applyAlignment="1">
      <alignment horizontal="right"/>
    </xf>
    <xf numFmtId="0" fontId="33" fillId="25" borderId="19" xfId="0" applyFont="1" applyFill="1" applyBorder="1" applyAlignment="1">
      <alignment vertical="center"/>
    </xf>
    <xf numFmtId="0" fontId="33" fillId="25" borderId="19" xfId="0" applyFont="1" applyFill="1" applyBorder="1"/>
    <xf numFmtId="0" fontId="30" fillId="25" borderId="19" xfId="0" applyFont="1" applyFill="1" applyBorder="1"/>
    <xf numFmtId="0" fontId="30" fillId="25" borderId="20" xfId="0" applyFont="1" applyFill="1" applyBorder="1"/>
    <xf numFmtId="0" fontId="32" fillId="27" borderId="0" xfId="40" applyFont="1" applyFill="1" applyBorder="1" applyAlignment="1">
      <alignment horizontal="left" vertical="top" wrapText="1"/>
    </xf>
    <xf numFmtId="0" fontId="12" fillId="26" borderId="41" xfId="0" applyFont="1" applyFill="1" applyBorder="1" applyAlignment="1">
      <alignment horizontal="center" vertical="center"/>
    </xf>
    <xf numFmtId="0" fontId="12" fillId="26" borderId="41" xfId="0" applyFont="1" applyFill="1" applyBorder="1" applyAlignment="1">
      <alignment horizontal="center" vertical="center" readingOrder="1"/>
    </xf>
    <xf numFmtId="0" fontId="19" fillId="26" borderId="41" xfId="0" applyFont="1" applyFill="1" applyBorder="1" applyAlignment="1">
      <alignment horizontal="center" vertical="center"/>
    </xf>
    <xf numFmtId="164" fontId="15" fillId="38" borderId="39" xfId="40" applyNumberFormat="1" applyFont="1" applyFill="1" applyBorder="1" applyAlignment="1">
      <alignment horizontal="center" wrapText="1"/>
    </xf>
    <xf numFmtId="0" fontId="15" fillId="36" borderId="0" xfId="62" applyFont="1" applyFill="1" applyBorder="1" applyAlignment="1">
      <alignment horizontal="left" vertical="center"/>
    </xf>
    <xf numFmtId="0" fontId="13" fillId="36" borderId="0" xfId="62" applyFont="1" applyFill="1" applyBorder="1" applyAlignment="1">
      <alignment horizontal="left" vertical="center"/>
    </xf>
    <xf numFmtId="0" fontId="14" fillId="25" borderId="0" xfId="0" applyFont="1" applyFill="1" applyBorder="1" applyAlignment="1">
      <alignment horizontal="center"/>
    </xf>
    <xf numFmtId="0" fontId="14" fillId="39" borderId="0" xfId="40" applyFont="1" applyFill="1" applyBorder="1"/>
    <xf numFmtId="0" fontId="14" fillId="41" borderId="0" xfId="40" applyFont="1" applyFill="1" applyBorder="1"/>
    <xf numFmtId="0" fontId="14" fillId="31" borderId="0" xfId="0" applyFont="1" applyFill="1" applyBorder="1"/>
    <xf numFmtId="0" fontId="0" fillId="35" borderId="0" xfId="0" applyFill="1" applyBorder="1"/>
    <xf numFmtId="0" fontId="14" fillId="40" borderId="0" xfId="40" applyFont="1" applyFill="1" applyBorder="1"/>
    <xf numFmtId="0" fontId="15" fillId="35" borderId="0" xfId="0" applyFont="1" applyFill="1" applyBorder="1"/>
    <xf numFmtId="0" fontId="31" fillId="35" borderId="0" xfId="0" applyFont="1" applyFill="1" applyBorder="1"/>
    <xf numFmtId="0" fontId="14" fillId="35" borderId="0" xfId="0" applyFont="1" applyFill="1" applyBorder="1"/>
    <xf numFmtId="0" fontId="0" fillId="35" borderId="18" xfId="0" applyFill="1" applyBorder="1"/>
    <xf numFmtId="0" fontId="14" fillId="35" borderId="18" xfId="0" applyFont="1" applyFill="1" applyBorder="1"/>
    <xf numFmtId="0" fontId="15" fillId="35" borderId="18" xfId="0" applyFont="1" applyFill="1" applyBorder="1"/>
    <xf numFmtId="0" fontId="97" fillId="40" borderId="0" xfId="40" applyFont="1" applyFill="1" applyBorder="1"/>
    <xf numFmtId="0" fontId="5" fillId="29" borderId="47" xfId="62" applyFill="1" applyBorder="1"/>
    <xf numFmtId="3" fontId="73" fillId="25" borderId="0" xfId="59" applyNumberFormat="1" applyFont="1" applyFill="1" applyBorder="1" applyAlignment="1">
      <alignment horizontal="right"/>
    </xf>
    <xf numFmtId="0" fontId="0" fillId="26" borderId="0" xfId="51" applyFont="1" applyFill="1" applyBorder="1" applyAlignment="1">
      <alignment vertical="center"/>
    </xf>
    <xf numFmtId="0" fontId="16" fillId="26" borderId="0" xfId="51" applyFont="1" applyFill="1" applyBorder="1"/>
    <xf numFmtId="0" fontId="27" fillId="26" borderId="0" xfId="51" applyFont="1" applyFill="1" applyBorder="1"/>
    <xf numFmtId="0" fontId="46" fillId="26" borderId="0" xfId="51" applyFont="1" applyFill="1" applyBorder="1" applyAlignment="1">
      <alignment horizontal="center"/>
    </xf>
    <xf numFmtId="0" fontId="99" fillId="27" borderId="0" xfId="61" applyFont="1" applyFill="1" applyBorder="1" applyAlignment="1">
      <alignment horizontal="left" indent="1"/>
    </xf>
    <xf numFmtId="0" fontId="59" fillId="26" borderId="0" xfId="51" applyFont="1" applyFill="1" applyBorder="1"/>
    <xf numFmtId="0" fontId="100" fillId="26" borderId="0" xfId="51" applyFont="1" applyFill="1" applyBorder="1"/>
    <xf numFmtId="0" fontId="12" fillId="26" borderId="0" xfId="51" applyFont="1" applyFill="1" applyBorder="1"/>
    <xf numFmtId="0" fontId="97" fillId="27" borderId="0" xfId="61" applyFont="1" applyFill="1" applyBorder="1" applyAlignment="1">
      <alignment horizontal="left" indent="1"/>
    </xf>
    <xf numFmtId="0" fontId="78" fillId="26" borderId="15" xfId="62" applyFont="1" applyFill="1" applyBorder="1" applyAlignment="1">
      <alignment vertical="center"/>
    </xf>
    <xf numFmtId="3" fontId="73" fillId="24" borderId="0" xfId="40" applyNumberFormat="1" applyFont="1" applyFill="1" applyBorder="1" applyAlignment="1">
      <alignment horizontal="right" wrapText="1"/>
    </xf>
    <xf numFmtId="3" fontId="73" fillId="24" borderId="0" xfId="40" applyNumberFormat="1" applyFont="1" applyFill="1" applyBorder="1" applyAlignment="1">
      <alignment horizontal="right" vertical="center" wrapText="1"/>
    </xf>
    <xf numFmtId="0" fontId="44" fillId="26" borderId="33" xfId="63" applyFont="1" applyFill="1" applyBorder="1" applyAlignment="1">
      <alignment horizontal="left" vertical="center"/>
    </xf>
    <xf numFmtId="0" fontId="78" fillId="26" borderId="15" xfId="0" applyFont="1" applyFill="1" applyBorder="1" applyAlignment="1">
      <alignment vertical="center"/>
    </xf>
    <xf numFmtId="0" fontId="16" fillId="26" borderId="16" xfId="62" applyFont="1" applyFill="1" applyBorder="1" applyAlignment="1">
      <alignment vertical="center"/>
    </xf>
    <xf numFmtId="0" fontId="7" fillId="26" borderId="16" xfId="62" applyFont="1" applyFill="1" applyBorder="1" applyAlignment="1">
      <alignment vertical="center"/>
    </xf>
    <xf numFmtId="0" fontId="7" fillId="26" borderId="17" xfId="62" applyFont="1" applyFill="1" applyBorder="1" applyAlignment="1">
      <alignment vertical="center"/>
    </xf>
    <xf numFmtId="0" fontId="17" fillId="30" borderId="50" xfId="62" applyFont="1" applyFill="1" applyBorder="1" applyAlignment="1">
      <alignment horizontal="center" vertical="center"/>
    </xf>
    <xf numFmtId="0" fontId="12" fillId="25" borderId="0" xfId="62" applyFont="1" applyFill="1" applyBorder="1" applyAlignment="1">
      <alignment horizontal="left"/>
    </xf>
    <xf numFmtId="164" fontId="86" fillId="26" borderId="0" xfId="40" applyNumberFormat="1" applyFont="1" applyFill="1" applyBorder="1" applyAlignment="1">
      <alignment horizontal="right" wrapText="1"/>
    </xf>
    <xf numFmtId="0" fontId="17" fillId="31" borderId="19" xfId="63" applyFont="1" applyFill="1" applyBorder="1" applyAlignment="1">
      <alignment horizontal="center" vertical="center"/>
    </xf>
    <xf numFmtId="0" fontId="14" fillId="25" borderId="0" xfId="62" applyFont="1" applyFill="1" applyBorder="1" applyAlignment="1">
      <alignment horizontal="center"/>
    </xf>
    <xf numFmtId="0" fontId="5" fillId="25" borderId="0" xfId="70" applyFill="1"/>
    <xf numFmtId="0" fontId="5" fillId="25" borderId="18" xfId="70" applyFill="1" applyBorder="1" applyAlignment="1">
      <alignment horizontal="left"/>
    </xf>
    <xf numFmtId="0" fontId="6" fillId="25" borderId="18" xfId="70" applyFont="1" applyFill="1" applyBorder="1"/>
    <xf numFmtId="0" fontId="6" fillId="0" borderId="18" xfId="70" applyFont="1" applyBorder="1"/>
    <xf numFmtId="0" fontId="5" fillId="25" borderId="18" xfId="70" applyFill="1" applyBorder="1"/>
    <xf numFmtId="0" fontId="5" fillId="0" borderId="0" xfId="70"/>
    <xf numFmtId="0" fontId="11" fillId="25" borderId="0" xfId="70" applyFont="1" applyFill="1" applyBorder="1" applyAlignment="1">
      <alignment horizontal="left"/>
    </xf>
    <xf numFmtId="0" fontId="6" fillId="25" borderId="0" xfId="70" applyFont="1" applyFill="1" applyBorder="1"/>
    <xf numFmtId="0" fontId="15" fillId="25" borderId="0" xfId="70" applyFont="1" applyFill="1" applyBorder="1"/>
    <xf numFmtId="0" fontId="5" fillId="25" borderId="21" xfId="70" applyFill="1" applyBorder="1"/>
    <xf numFmtId="0" fontId="5" fillId="25" borderId="0" xfId="70" applyFill="1" applyBorder="1"/>
    <xf numFmtId="0" fontId="8" fillId="25" borderId="19" xfId="70" applyFont="1" applyFill="1" applyBorder="1"/>
    <xf numFmtId="0" fontId="5" fillId="25" borderId="0" xfId="70" applyFill="1" applyAlignment="1">
      <alignment vertical="center"/>
    </xf>
    <xf numFmtId="0" fontId="5" fillId="25" borderId="0" xfId="70" applyFill="1" applyBorder="1" applyAlignment="1">
      <alignment vertical="center"/>
    </xf>
    <xf numFmtId="0" fontId="5" fillId="0" borderId="0" xfId="70" applyAlignment="1">
      <alignment vertical="center"/>
    </xf>
    <xf numFmtId="0" fontId="13" fillId="25" borderId="0" xfId="70" applyFont="1" applyFill="1" applyBorder="1"/>
    <xf numFmtId="0" fontId="6" fillId="0" borderId="0" xfId="70" applyFont="1"/>
    <xf numFmtId="0" fontId="14" fillId="25" borderId="0" xfId="70" applyFont="1" applyFill="1" applyBorder="1" applyAlignment="1"/>
    <xf numFmtId="0" fontId="14" fillId="25" borderId="0" xfId="70" applyFont="1" applyFill="1" applyBorder="1" applyAlignment="1">
      <alignment horizontal="center"/>
    </xf>
    <xf numFmtId="0" fontId="13" fillId="25" borderId="0" xfId="70" applyFont="1" applyFill="1" applyBorder="1" applyAlignment="1">
      <alignment vertical="center"/>
    </xf>
    <xf numFmtId="0" fontId="33" fillId="25" borderId="0" xfId="70" applyFont="1" applyFill="1"/>
    <xf numFmtId="0" fontId="33" fillId="25" borderId="0" xfId="70" applyFont="1" applyFill="1" applyBorder="1"/>
    <xf numFmtId="3" fontId="36" fillId="25" borderId="0" xfId="70" applyNumberFormat="1" applyFont="1" applyFill="1" applyBorder="1" applyAlignment="1">
      <alignment horizontal="right"/>
    </xf>
    <xf numFmtId="0" fontId="33" fillId="0" borderId="0" xfId="70" applyFont="1"/>
    <xf numFmtId="0" fontId="15" fillId="25" borderId="0" xfId="70" applyFont="1" applyFill="1" applyBorder="1" applyAlignment="1">
      <alignment horizontal="right"/>
    </xf>
    <xf numFmtId="0" fontId="35" fillId="25" borderId="19" xfId="70" applyFont="1" applyFill="1" applyBorder="1"/>
    <xf numFmtId="0" fontId="15" fillId="26" borderId="0" xfId="70" applyFont="1" applyFill="1" applyBorder="1"/>
    <xf numFmtId="0" fontId="5" fillId="0" borderId="0" xfId="70" applyFill="1"/>
    <xf numFmtId="0" fontId="5" fillId="25" borderId="0" xfId="70" applyFill="1" applyAlignment="1">
      <alignment vertical="top"/>
    </xf>
    <xf numFmtId="0" fontId="8" fillId="25" borderId="19" xfId="70" applyFont="1" applyFill="1" applyBorder="1" applyAlignment="1">
      <alignment vertical="top"/>
    </xf>
    <xf numFmtId="0" fontId="47" fillId="25" borderId="0" xfId="70" applyFont="1" applyFill="1" applyBorder="1" applyAlignment="1">
      <alignment vertical="top" wrapText="1"/>
    </xf>
    <xf numFmtId="0" fontId="5" fillId="0" borderId="0" xfId="70" applyAlignment="1">
      <alignment vertical="top"/>
    </xf>
    <xf numFmtId="0" fontId="47" fillId="25" borderId="0" xfId="70" applyFont="1" applyFill="1" applyBorder="1" applyAlignment="1">
      <alignment wrapText="1"/>
    </xf>
    <xf numFmtId="0" fontId="14" fillId="25" borderId="0" xfId="70" applyFont="1" applyFill="1" applyBorder="1" applyAlignment="1">
      <alignment horizontal="right"/>
    </xf>
    <xf numFmtId="0" fontId="5" fillId="25" borderId="0" xfId="70" applyFill="1" applyAlignment="1"/>
    <xf numFmtId="0" fontId="5" fillId="25" borderId="0" xfId="70" applyFill="1" applyBorder="1" applyAlignment="1"/>
    <xf numFmtId="3" fontId="73" fillId="26" borderId="0" xfId="70" applyNumberFormat="1" applyFont="1" applyFill="1" applyBorder="1" applyAlignment="1">
      <alignment horizontal="right"/>
    </xf>
    <xf numFmtId="0" fontId="8" fillId="25" borderId="19" xfId="70" applyFont="1" applyFill="1" applyBorder="1" applyAlignment="1"/>
    <xf numFmtId="0" fontId="5" fillId="0" borderId="0" xfId="70" applyAlignment="1"/>
    <xf numFmtId="0" fontId="8" fillId="25" borderId="19" xfId="70" applyFont="1" applyFill="1" applyBorder="1" applyAlignment="1">
      <alignment vertical="center"/>
    </xf>
    <xf numFmtId="0" fontId="13" fillId="26" borderId="0" xfId="70" applyFont="1" applyFill="1" applyBorder="1"/>
    <xf numFmtId="0" fontId="14" fillId="26" borderId="0" xfId="70" applyFont="1" applyFill="1" applyBorder="1" applyAlignment="1">
      <alignment horizontal="right"/>
    </xf>
    <xf numFmtId="0" fontId="32" fillId="25" borderId="0" xfId="70" applyFont="1" applyFill="1" applyBorder="1" applyAlignment="1">
      <alignment vertical="center"/>
    </xf>
    <xf numFmtId="0" fontId="76" fillId="25" borderId="0" xfId="70" applyFont="1" applyFill="1" applyBorder="1" applyAlignment="1">
      <alignment horizontal="left" vertical="center"/>
    </xf>
    <xf numFmtId="0" fontId="17" fillId="38" borderId="19" xfId="70" applyFont="1" applyFill="1" applyBorder="1" applyAlignment="1">
      <alignment horizontal="center" vertical="center"/>
    </xf>
    <xf numFmtId="0" fontId="15" fillId="0" borderId="0" xfId="70" applyFont="1"/>
    <xf numFmtId="0" fontId="5" fillId="0" borderId="0" xfId="62" applyBorder="1"/>
    <xf numFmtId="0" fontId="5" fillId="26" borderId="0" xfId="71" applyFill="1" applyBorder="1"/>
    <xf numFmtId="0" fontId="5" fillId="25" borderId="21" xfId="72" applyFill="1" applyBorder="1"/>
    <xf numFmtId="0" fontId="5" fillId="25" borderId="19" xfId="72" applyFill="1" applyBorder="1"/>
    <xf numFmtId="0" fontId="50" fillId="0" borderId="0" xfId="70" applyFont="1"/>
    <xf numFmtId="0" fontId="5" fillId="25" borderId="22" xfId="70" applyFill="1" applyBorder="1"/>
    <xf numFmtId="0" fontId="5" fillId="26" borderId="0" xfId="70" applyFill="1" applyBorder="1"/>
    <xf numFmtId="0" fontId="14" fillId="24" borderId="0" xfId="40" applyFont="1" applyFill="1" applyBorder="1" applyAlignment="1">
      <alignment vertical="center"/>
    </xf>
    <xf numFmtId="0" fontId="14" fillId="24" borderId="0" xfId="40" applyFont="1" applyFill="1" applyBorder="1" applyAlignment="1">
      <alignment horizontal="justify" vertical="center"/>
    </xf>
    <xf numFmtId="3" fontId="5" fillId="0" borderId="0" xfId="70" applyNumberFormat="1"/>
    <xf numFmtId="0" fontId="14" fillId="27" borderId="0" xfId="40" applyFont="1" applyFill="1" applyBorder="1" applyAlignment="1">
      <alignment horizontal="left"/>
    </xf>
    <xf numFmtId="0" fontId="16" fillId="25" borderId="0" xfId="70" applyFont="1" applyFill="1" applyBorder="1"/>
    <xf numFmtId="0" fontId="19" fillId="27" borderId="0" xfId="40" applyFont="1" applyFill="1" applyBorder="1" applyAlignment="1">
      <alignment horizontal="left" indent="1"/>
    </xf>
    <xf numFmtId="0" fontId="14" fillId="26" borderId="0" xfId="70" applyFont="1" applyFill="1" applyBorder="1" applyAlignment="1">
      <alignment horizontal="left"/>
    </xf>
    <xf numFmtId="0" fontId="5" fillId="0" borderId="0" xfId="70" applyBorder="1"/>
    <xf numFmtId="0" fontId="5" fillId="25" borderId="20" xfId="70" applyFill="1" applyBorder="1"/>
    <xf numFmtId="0" fontId="15" fillId="27" borderId="0" xfId="40" applyFont="1" applyFill="1" applyBorder="1" applyAlignment="1">
      <alignment horizontal="left"/>
    </xf>
    <xf numFmtId="0" fontId="19" fillId="25" borderId="0" xfId="70" applyFont="1" applyFill="1" applyBorder="1" applyAlignment="1">
      <alignment horizontal="left"/>
    </xf>
    <xf numFmtId="0" fontId="19" fillId="26" borderId="0" xfId="70" applyFont="1" applyFill="1" applyBorder="1" applyAlignment="1">
      <alignment horizontal="right"/>
    </xf>
    <xf numFmtId="167" fontId="86" fillId="26" borderId="0" xfId="40" applyNumberFormat="1" applyFont="1" applyFill="1" applyBorder="1" applyAlignment="1">
      <alignment horizontal="right" wrapText="1"/>
    </xf>
    <xf numFmtId="0" fontId="32" fillId="25" borderId="0" xfId="70" applyFont="1" applyFill="1" applyBorder="1"/>
    <xf numFmtId="0" fontId="0" fillId="26" borderId="0" xfId="0" applyFill="1"/>
    <xf numFmtId="0" fontId="17" fillId="30" borderId="54" xfId="52" applyFont="1" applyFill="1" applyBorder="1" applyAlignment="1">
      <alignment horizontal="center" vertical="center"/>
    </xf>
    <xf numFmtId="0" fontId="14" fillId="25" borderId="11" xfId="62" applyFont="1" applyFill="1" applyBorder="1" applyAlignment="1">
      <alignment horizontal="center"/>
    </xf>
    <xf numFmtId="0" fontId="15" fillId="25" borderId="0" xfId="62" applyFont="1" applyFill="1" applyBorder="1" applyAlignment="1">
      <alignment horizontal="left" indent="1"/>
    </xf>
    <xf numFmtId="0" fontId="73" fillId="25" borderId="0" xfId="62" applyFont="1" applyFill="1" applyBorder="1" applyAlignment="1">
      <alignment horizontal="left"/>
    </xf>
    <xf numFmtId="0" fontId="12" fillId="25" borderId="0" xfId="70" applyFont="1" applyFill="1" applyBorder="1" applyAlignment="1">
      <alignment horizontal="right"/>
    </xf>
    <xf numFmtId="0" fontId="48" fillId="25" borderId="0" xfId="70" applyFont="1" applyFill="1"/>
    <xf numFmtId="0" fontId="48" fillId="25" borderId="20" xfId="70" applyFont="1" applyFill="1" applyBorder="1"/>
    <xf numFmtId="1" fontId="86" fillId="26" borderId="0" xfId="70" applyNumberFormat="1" applyFont="1" applyFill="1" applyBorder="1" applyAlignment="1">
      <alignment horizontal="right"/>
    </xf>
    <xf numFmtId="0" fontId="48" fillId="25" borderId="0" xfId="70" applyFont="1" applyFill="1" applyBorder="1"/>
    <xf numFmtId="0" fontId="48" fillId="0" borderId="0" xfId="70" applyFont="1"/>
    <xf numFmtId="0" fontId="16" fillId="25" borderId="0" xfId="70" applyFont="1" applyFill="1"/>
    <xf numFmtId="0" fontId="16" fillId="25" borderId="20" xfId="70" applyFont="1" applyFill="1" applyBorder="1"/>
    <xf numFmtId="1" fontId="19" fillId="26" borderId="0" xfId="70" applyNumberFormat="1" applyFont="1" applyFill="1" applyBorder="1" applyAlignment="1">
      <alignment horizontal="right"/>
    </xf>
    <xf numFmtId="0" fontId="16" fillId="0" borderId="0" xfId="70" applyFont="1"/>
    <xf numFmtId="0" fontId="15" fillId="26" borderId="0" xfId="70" applyFont="1" applyFill="1" applyBorder="1" applyAlignment="1">
      <alignment horizontal="left"/>
    </xf>
    <xf numFmtId="0" fontId="50" fillId="25" borderId="0" xfId="70" applyFont="1" applyFill="1"/>
    <xf numFmtId="0" fontId="77" fillId="25" borderId="20" xfId="70" applyFont="1" applyFill="1" applyBorder="1"/>
    <xf numFmtId="0" fontId="82" fillId="25" borderId="0" xfId="70" applyFont="1" applyFill="1" applyBorder="1" applyAlignment="1">
      <alignment horizontal="left"/>
    </xf>
    <xf numFmtId="0" fontId="32" fillId="25" borderId="0" xfId="70" applyFont="1" applyFill="1"/>
    <xf numFmtId="0" fontId="84" fillId="25" borderId="20" xfId="70" applyFont="1" applyFill="1" applyBorder="1"/>
    <xf numFmtId="3" fontId="86" fillId="26" borderId="0" xfId="70" applyNumberFormat="1" applyFont="1" applyFill="1" applyBorder="1" applyAlignment="1">
      <alignment horizontal="right"/>
    </xf>
    <xf numFmtId="0" fontId="32" fillId="0" borderId="0" xfId="70" applyFont="1"/>
    <xf numFmtId="3" fontId="8" fillId="25" borderId="0" xfId="70" applyNumberFormat="1" applyFont="1" applyFill="1" applyBorder="1"/>
    <xf numFmtId="0" fontId="74" fillId="25" borderId="20" xfId="70" applyFont="1" applyFill="1" applyBorder="1"/>
    <xf numFmtId="0" fontId="32" fillId="25" borderId="0" xfId="70" applyFont="1" applyFill="1" applyBorder="1" applyAlignment="1"/>
    <xf numFmtId="0" fontId="50" fillId="25" borderId="0" xfId="70" applyFont="1" applyFill="1" applyBorder="1" applyAlignment="1"/>
    <xf numFmtId="0" fontId="5" fillId="26" borderId="20" xfId="70" applyFill="1" applyBorder="1"/>
    <xf numFmtId="0" fontId="51" fillId="26" borderId="0" xfId="70" applyFont="1" applyFill="1" applyBorder="1" applyAlignment="1"/>
    <xf numFmtId="0" fontId="32" fillId="26" borderId="0" xfId="70" applyFont="1" applyFill="1" applyBorder="1"/>
    <xf numFmtId="0" fontId="19" fillId="26" borderId="0" xfId="70" applyFont="1" applyFill="1" applyBorder="1" applyAlignment="1">
      <alignment horizontal="left" wrapText="1"/>
    </xf>
    <xf numFmtId="0" fontId="8" fillId="26" borderId="0" xfId="70" applyFont="1" applyFill="1" applyBorder="1"/>
    <xf numFmtId="0" fontId="50" fillId="26" borderId="0" xfId="70" applyFont="1" applyFill="1" applyBorder="1"/>
    <xf numFmtId="0" fontId="14" fillId="26" borderId="0" xfId="70" applyFont="1" applyFill="1" applyBorder="1" applyAlignment="1">
      <alignment horizontal="center"/>
    </xf>
    <xf numFmtId="0" fontId="14" fillId="26" borderId="0" xfId="70" applyFont="1" applyFill="1" applyBorder="1" applyAlignment="1"/>
    <xf numFmtId="0" fontId="21" fillId="26" borderId="0" xfId="70" applyFont="1" applyFill="1" applyBorder="1" applyAlignment="1">
      <alignment horizontal="left"/>
    </xf>
    <xf numFmtId="0" fontId="13" fillId="25" borderId="0" xfId="70" applyFont="1" applyFill="1"/>
    <xf numFmtId="0" fontId="13" fillId="26" borderId="20" xfId="70" applyFont="1" applyFill="1" applyBorder="1"/>
    <xf numFmtId="0" fontId="14" fillId="26" borderId="0" xfId="70" applyFont="1" applyFill="1" applyBorder="1" applyAlignment="1">
      <alignment horizontal="left" indent="1"/>
    </xf>
    <xf numFmtId="0" fontId="13" fillId="0" borderId="0" xfId="70" applyFont="1"/>
    <xf numFmtId="167" fontId="15" fillId="26" borderId="0" xfId="70" applyNumberFormat="1" applyFont="1" applyFill="1" applyBorder="1" applyAlignment="1">
      <alignment horizontal="center"/>
    </xf>
    <xf numFmtId="165" fontId="12" fillId="26" borderId="0" xfId="70" applyNumberFormat="1" applyFont="1" applyFill="1" applyBorder="1" applyAlignment="1">
      <alignment horizontal="center"/>
    </xf>
    <xf numFmtId="0" fontId="16" fillId="26" borderId="20" xfId="70" applyFont="1" applyFill="1" applyBorder="1"/>
    <xf numFmtId="0" fontId="15" fillId="26" borderId="20" xfId="70" applyFont="1" applyFill="1" applyBorder="1"/>
    <xf numFmtId="0" fontId="6" fillId="26" borderId="0" xfId="70" applyFont="1" applyFill="1" applyBorder="1" applyAlignment="1">
      <alignment horizontal="center" wrapText="1"/>
    </xf>
    <xf numFmtId="0" fontId="6" fillId="26" borderId="0" xfId="70" applyFont="1" applyFill="1" applyBorder="1"/>
    <xf numFmtId="0" fontId="12" fillId="26" borderId="0" xfId="70" applyFont="1" applyFill="1" applyBorder="1" applyAlignment="1">
      <alignment horizontal="left" indent="1"/>
    </xf>
    <xf numFmtId="0" fontId="6" fillId="26" borderId="20" xfId="70" applyFont="1" applyFill="1" applyBorder="1"/>
    <xf numFmtId="0" fontId="87" fillId="26"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8" fillId="25" borderId="0" xfId="70" applyFont="1" applyFill="1" applyBorder="1"/>
    <xf numFmtId="0" fontId="59" fillId="0" borderId="0" xfId="0" applyFont="1"/>
    <xf numFmtId="0" fontId="62" fillId="25" borderId="0" xfId="0" applyFont="1" applyFill="1" applyBorder="1"/>
    <xf numFmtId="0" fontId="0" fillId="25" borderId="21" xfId="0" applyFill="1" applyBorder="1"/>
    <xf numFmtId="0" fontId="8" fillId="25" borderId="19" xfId="0" applyFont="1" applyFill="1" applyBorder="1"/>
    <xf numFmtId="0" fontId="0" fillId="26" borderId="0" xfId="0" applyFill="1" applyBorder="1" applyAlignment="1">
      <alignment vertical="justify" wrapText="1"/>
    </xf>
    <xf numFmtId="0" fontId="48" fillId="25" borderId="0" xfId="0" applyFont="1" applyFill="1"/>
    <xf numFmtId="0" fontId="48" fillId="25" borderId="0" xfId="0" applyFont="1" applyFill="1" applyBorder="1"/>
    <xf numFmtId="0" fontId="48" fillId="0" borderId="0" xfId="0" applyFont="1"/>
    <xf numFmtId="2" fontId="19" fillId="26" borderId="0" xfId="0" applyNumberFormat="1" applyFont="1" applyFill="1" applyBorder="1" applyAlignment="1">
      <alignment horizontal="right"/>
    </xf>
    <xf numFmtId="0" fontId="0" fillId="0" borderId="0" xfId="0" applyAlignment="1"/>
    <xf numFmtId="0" fontId="19" fillId="26" borderId="0" xfId="0" applyFont="1" applyFill="1" applyBorder="1" applyAlignment="1">
      <alignment horizontal="right"/>
    </xf>
    <xf numFmtId="164" fontId="19"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6" fillId="25" borderId="0" xfId="0" applyNumberFormat="1" applyFont="1" applyFill="1" applyBorder="1" applyAlignment="1">
      <alignment horizontal="right"/>
    </xf>
    <xf numFmtId="164" fontId="86"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8" fillId="25" borderId="0" xfId="0" applyFont="1" applyFill="1" applyBorder="1" applyAlignment="1"/>
    <xf numFmtId="0" fontId="59" fillId="25" borderId="0" xfId="0" applyFont="1" applyFill="1" applyAlignment="1"/>
    <xf numFmtId="0" fontId="59" fillId="25" borderId="20" xfId="0" applyFont="1" applyFill="1" applyBorder="1" applyAlignment="1"/>
    <xf numFmtId="0" fontId="86" fillId="26" borderId="0" xfId="0" applyFont="1" applyFill="1" applyBorder="1" applyAlignment="1"/>
    <xf numFmtId="0" fontId="75" fillId="25" borderId="0" xfId="0" applyFont="1" applyFill="1" applyBorder="1" applyAlignment="1"/>
    <xf numFmtId="0" fontId="59" fillId="0" borderId="0" xfId="0" applyFont="1" applyAlignment="1"/>
    <xf numFmtId="0" fontId="62" fillId="25" borderId="0" xfId="0" applyFont="1" applyFill="1" applyBorder="1" applyAlignment="1"/>
    <xf numFmtId="0" fontId="0" fillId="26" borderId="20" xfId="0" applyFill="1" applyBorder="1" applyAlignment="1"/>
    <xf numFmtId="0" fontId="45" fillId="25" borderId="0" xfId="0" applyFont="1" applyFill="1" applyBorder="1" applyAlignment="1">
      <alignment vertical="top"/>
    </xf>
    <xf numFmtId="0" fontId="69" fillId="25" borderId="0" xfId="0" applyFont="1" applyFill="1" applyBorder="1" applyAlignment="1">
      <alignment vertical="center"/>
    </xf>
    <xf numFmtId="0" fontId="49" fillId="25" borderId="0" xfId="0" applyFont="1" applyFill="1" applyBorder="1"/>
    <xf numFmtId="0" fontId="24" fillId="25" borderId="0" xfId="0" applyFont="1" applyFill="1" applyBorder="1"/>
    <xf numFmtId="164" fontId="15" fillId="27" borderId="0" xfId="40" applyNumberFormat="1" applyFont="1" applyFill="1" applyBorder="1" applyAlignment="1">
      <alignment horizontal="center" wrapText="1"/>
    </xf>
    <xf numFmtId="49" fontId="45" fillId="24" borderId="0" xfId="40" applyNumberFormat="1" applyFont="1" applyFill="1" applyBorder="1" applyAlignment="1">
      <alignment horizontal="center" vertical="center" wrapText="1"/>
    </xf>
    <xf numFmtId="167" fontId="73" fillId="27" borderId="0" xfId="40" applyNumberFormat="1" applyFont="1" applyFill="1" applyBorder="1" applyAlignment="1">
      <alignment horizontal="right" wrapText="1" indent="1"/>
    </xf>
    <xf numFmtId="167" fontId="15" fillId="27" borderId="0" xfId="40" applyNumberFormat="1" applyFont="1" applyFill="1" applyBorder="1" applyAlignment="1">
      <alignment horizontal="right" wrapText="1" indent="1"/>
    </xf>
    <xf numFmtId="165" fontId="73" fillId="27" borderId="0" xfId="58" applyNumberFormat="1" applyFont="1" applyFill="1" applyBorder="1" applyAlignment="1">
      <alignment horizontal="right" wrapText="1" indent="1"/>
    </xf>
    <xf numFmtId="2" fontId="15" fillId="27" borderId="0" xfId="40" applyNumberFormat="1" applyFont="1" applyFill="1" applyBorder="1" applyAlignment="1">
      <alignment horizontal="right" wrapText="1" indent="1"/>
    </xf>
    <xf numFmtId="0" fontId="19" fillId="25" borderId="0" xfId="62" applyFont="1" applyFill="1" applyBorder="1" applyAlignment="1">
      <alignment horizontal="right"/>
    </xf>
    <xf numFmtId="0" fontId="5" fillId="25" borderId="0" xfId="62" applyFill="1" applyBorder="1" applyAlignment="1">
      <alignment vertical="top"/>
    </xf>
    <xf numFmtId="0" fontId="19" fillId="24" borderId="0" xfId="40" applyFont="1" applyFill="1" applyBorder="1" applyAlignment="1">
      <alignment vertical="top"/>
    </xf>
    <xf numFmtId="0" fontId="60" fillId="0" borderId="0" xfId="51" applyFont="1" applyAlignment="1">
      <alignment horizontal="left"/>
    </xf>
    <xf numFmtId="0" fontId="5" fillId="25" borderId="20" xfId="70" applyFill="1" applyBorder="1" applyAlignment="1">
      <alignment vertical="center"/>
    </xf>
    <xf numFmtId="0" fontId="14" fillId="25" borderId="0" xfId="70" applyFont="1" applyFill="1" applyBorder="1" applyAlignment="1">
      <alignment vertical="center"/>
    </xf>
    <xf numFmtId="0" fontId="14" fillId="25" borderId="0" xfId="62" applyFont="1" applyFill="1" applyBorder="1" applyAlignment="1">
      <alignment horizontal="left" indent="1"/>
    </xf>
    <xf numFmtId="167" fontId="15" fillId="27" borderId="0" xfId="40" applyNumberFormat="1" applyFont="1" applyFill="1" applyBorder="1" applyAlignment="1">
      <alignment horizontal="center" wrapText="1"/>
    </xf>
    <xf numFmtId="0" fontId="15" fillId="25" borderId="0" xfId="70" applyFont="1" applyFill="1" applyBorder="1" applyAlignment="1">
      <alignment horizontal="left"/>
    </xf>
    <xf numFmtId="0" fontId="5" fillId="26" borderId="0" xfId="70" applyFill="1"/>
    <xf numFmtId="0" fontId="19" fillId="25" borderId="0" xfId="70" applyFont="1" applyFill="1" applyBorder="1" applyAlignment="1">
      <alignment horizontal="right"/>
    </xf>
    <xf numFmtId="0" fontId="5" fillId="0" borderId="18" xfId="70" applyFill="1" applyBorder="1"/>
    <xf numFmtId="0" fontId="44" fillId="25" borderId="0" xfId="70" applyFont="1" applyFill="1" applyBorder="1" applyAlignment="1">
      <alignment horizontal="left"/>
    </xf>
    <xf numFmtId="0" fontId="5" fillId="0" borderId="0" xfId="70" applyAlignment="1">
      <alignment horizontal="center"/>
    </xf>
    <xf numFmtId="0" fontId="5" fillId="26" borderId="0" xfId="70" applyFill="1" applyBorder="1" applyAlignment="1">
      <alignment vertical="center"/>
    </xf>
    <xf numFmtId="3" fontId="15" fillId="25" borderId="0" xfId="70" applyNumberFormat="1" applyFont="1" applyFill="1" applyBorder="1" applyAlignment="1">
      <alignment horizontal="right"/>
    </xf>
    <xf numFmtId="0" fontId="6" fillId="25" borderId="0" xfId="70" applyFont="1" applyFill="1" applyAlignment="1">
      <alignment vertical="top"/>
    </xf>
    <xf numFmtId="0" fontId="6" fillId="25" borderId="20" xfId="70" applyFont="1" applyFill="1" applyBorder="1" applyAlignment="1">
      <alignment vertical="top"/>
    </xf>
    <xf numFmtId="0" fontId="6" fillId="0" borderId="0" xfId="70" applyFont="1" applyAlignment="1">
      <alignment vertical="top"/>
    </xf>
    <xf numFmtId="0" fontId="6" fillId="25" borderId="0" xfId="70" applyFont="1" applyFill="1" applyBorder="1" applyAlignment="1">
      <alignment horizontal="center"/>
    </xf>
    <xf numFmtId="0" fontId="8" fillId="25" borderId="0" xfId="70" applyFont="1" applyFill="1" applyBorder="1" applyAlignment="1">
      <alignment vertical="top"/>
    </xf>
    <xf numFmtId="0" fontId="17" fillId="29" borderId="20" xfId="70" applyFont="1" applyFill="1" applyBorder="1" applyAlignment="1">
      <alignment horizontal="center" vertical="center"/>
    </xf>
    <xf numFmtId="0" fontId="5" fillId="0" borderId="0" xfId="70" applyFill="1" applyAlignment="1">
      <alignment vertical="top"/>
    </xf>
    <xf numFmtId="0" fontId="5" fillId="0" borderId="0" xfId="70" applyFill="1" applyBorder="1" applyAlignment="1">
      <alignment vertical="top"/>
    </xf>
    <xf numFmtId="0" fontId="32" fillId="0" borderId="0" xfId="70" applyFont="1" applyFill="1" applyBorder="1"/>
    <xf numFmtId="0" fontId="8" fillId="0" borderId="0" xfId="70" applyFont="1" applyFill="1" applyBorder="1" applyAlignment="1">
      <alignment vertical="top"/>
    </xf>
    <xf numFmtId="0" fontId="96" fillId="35" borderId="0" xfId="68" applyFill="1" applyBorder="1" applyAlignment="1" applyProtection="1"/>
    <xf numFmtId="0" fontId="32" fillId="25" borderId="0" xfId="70" applyFont="1" applyFill="1" applyBorder="1" applyAlignment="1">
      <alignment vertical="top"/>
    </xf>
    <xf numFmtId="0" fontId="15" fillId="25" borderId="0" xfId="70" applyFont="1" applyFill="1" applyBorder="1" applyAlignment="1">
      <alignment vertical="top"/>
    </xf>
    <xf numFmtId="0" fontId="14" fillId="25" borderId="0" xfId="62" applyFont="1" applyFill="1" applyBorder="1" applyAlignment="1">
      <alignment horizontal="left" indent="1"/>
    </xf>
    <xf numFmtId="0" fontId="12" fillId="25" borderId="22" xfId="62" applyFont="1" applyFill="1" applyBorder="1" applyAlignment="1">
      <alignment horizontal="left"/>
    </xf>
    <xf numFmtId="0" fontId="52" fillId="25" borderId="19" xfId="0" applyFont="1" applyFill="1" applyBorder="1"/>
    <xf numFmtId="0" fontId="8" fillId="25" borderId="19" xfId="0" applyFont="1" applyFill="1" applyBorder="1" applyAlignment="1"/>
    <xf numFmtId="0" fontId="5" fillId="0" borderId="0" xfId="62" applyFill="1" applyBorder="1"/>
    <xf numFmtId="3" fontId="5" fillId="25" borderId="0" xfId="70" applyNumberFormat="1" applyFill="1"/>
    <xf numFmtId="0" fontId="14" fillId="25" borderId="18" xfId="70" applyFont="1" applyFill="1" applyBorder="1" applyAlignment="1"/>
    <xf numFmtId="167" fontId="70" fillId="26" borderId="0" xfId="62" applyNumberFormat="1" applyFont="1" applyFill="1" applyBorder="1" applyAlignment="1">
      <alignment horizontal="center"/>
    </xf>
    <xf numFmtId="167" fontId="15" fillId="26" borderId="0" xfId="62" applyNumberFormat="1" applyFont="1" applyFill="1" applyBorder="1" applyAlignment="1">
      <alignment horizontal="center"/>
    </xf>
    <xf numFmtId="164" fontId="54" fillId="26" borderId="0" xfId="40" applyNumberFormat="1" applyFont="1" applyFill="1" applyBorder="1" applyAlignment="1">
      <alignment horizontal="center" wrapText="1"/>
    </xf>
    <xf numFmtId="165" fontId="91" fillId="26" borderId="0" xfId="70" applyNumberFormat="1" applyFont="1" applyFill="1" applyBorder="1"/>
    <xf numFmtId="0" fontId="12" fillId="26" borderId="0" xfId="62" applyFont="1" applyFill="1" applyBorder="1" applyAlignment="1">
      <alignment horizontal="left" indent="1"/>
    </xf>
    <xf numFmtId="0" fontId="12" fillId="26" borderId="0" xfId="62" applyFont="1" applyFill="1" applyBorder="1" applyAlignment="1"/>
    <xf numFmtId="0" fontId="71" fillId="26" borderId="0" xfId="62" applyFont="1" applyFill="1" applyBorder="1" applyAlignment="1">
      <alignment horizontal="left" indent="1"/>
    </xf>
    <xf numFmtId="0" fontId="12" fillId="26" borderId="36" xfId="62" applyFont="1" applyFill="1" applyBorder="1" applyAlignment="1">
      <alignment horizontal="left" indent="1"/>
    </xf>
    <xf numFmtId="0" fontId="12" fillId="26" borderId="36" xfId="62" applyFont="1" applyFill="1" applyBorder="1" applyAlignment="1"/>
    <xf numFmtId="165" fontId="15" fillId="26" borderId="0" xfId="70" applyNumberFormat="1" applyFont="1" applyFill="1" applyBorder="1" applyAlignment="1">
      <alignment horizontal="center"/>
    </xf>
    <xf numFmtId="0" fontId="19" fillId="25" borderId="0" xfId="0" applyFont="1" applyFill="1" applyBorder="1" applyAlignment="1">
      <alignment vertical="top"/>
    </xf>
    <xf numFmtId="0" fontId="15" fillId="25" borderId="0" xfId="0" applyFont="1" applyFill="1" applyBorder="1" applyAlignment="1">
      <alignment horizontal="right"/>
    </xf>
    <xf numFmtId="0" fontId="5" fillId="25" borderId="19" xfId="70" applyFill="1" applyBorder="1"/>
    <xf numFmtId="0" fontId="78"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59" fillId="25" borderId="0" xfId="70" applyFont="1" applyFill="1"/>
    <xf numFmtId="0" fontId="59" fillId="25" borderId="0" xfId="70" applyFont="1" applyFill="1" applyBorder="1"/>
    <xf numFmtId="0" fontId="62" fillId="25" borderId="19" xfId="70" applyFont="1" applyFill="1" applyBorder="1"/>
    <xf numFmtId="0" fontId="59" fillId="0" borderId="0" xfId="70" applyFont="1"/>
    <xf numFmtId="0" fontId="60" fillId="0" borderId="0" xfId="70" applyFont="1"/>
    <xf numFmtId="0" fontId="60" fillId="25" borderId="0" xfId="70" applyFont="1" applyFill="1"/>
    <xf numFmtId="0" fontId="60" fillId="25" borderId="0" xfId="70" applyFont="1" applyFill="1" applyBorder="1"/>
    <xf numFmtId="0" fontId="66" fillId="25" borderId="19" xfId="70" applyFont="1" applyFill="1" applyBorder="1"/>
    <xf numFmtId="0" fontId="60" fillId="26" borderId="0" xfId="70" applyFont="1" applyFill="1"/>
    <xf numFmtId="0" fontId="8" fillId="25" borderId="0" xfId="70" applyFont="1" applyFill="1" applyBorder="1" applyAlignment="1">
      <alignment vertical="center"/>
    </xf>
    <xf numFmtId="0" fontId="5" fillId="0" borderId="0" xfId="70" applyBorder="1" applyAlignment="1">
      <alignment vertical="center"/>
    </xf>
    <xf numFmtId="0" fontId="17" fillId="30" borderId="19" xfId="70" applyFont="1" applyFill="1" applyBorder="1" applyAlignment="1">
      <alignment horizontal="center" vertical="center"/>
    </xf>
    <xf numFmtId="3" fontId="6" fillId="25" borderId="22" xfId="70" applyNumberFormat="1" applyFont="1" applyFill="1" applyBorder="1" applyAlignment="1">
      <alignment horizontal="center"/>
    </xf>
    <xf numFmtId="0" fontId="6" fillId="25" borderId="22" xfId="70" applyFont="1" applyFill="1" applyBorder="1" applyAlignment="1">
      <alignment horizontal="center"/>
    </xf>
    <xf numFmtId="3" fontId="6" fillId="25" borderId="0" xfId="70" applyNumberFormat="1" applyFont="1" applyFill="1" applyBorder="1" applyAlignment="1">
      <alignment horizontal="center"/>
    </xf>
    <xf numFmtId="0" fontId="18" fillId="26" borderId="16" xfId="70" applyFont="1" applyFill="1" applyBorder="1" applyAlignment="1">
      <alignment vertical="center"/>
    </xf>
    <xf numFmtId="0" fontId="54" fillId="26" borderId="16" xfId="70" applyFont="1" applyFill="1" applyBorder="1" applyAlignment="1">
      <alignment horizontal="center" vertical="center"/>
    </xf>
    <xf numFmtId="0" fontId="54" fillId="26" borderId="17" xfId="70" applyFont="1" applyFill="1" applyBorder="1" applyAlignment="1">
      <alignment horizontal="center" vertical="center"/>
    </xf>
    <xf numFmtId="0" fontId="18" fillId="25" borderId="0" xfId="70" applyFont="1" applyFill="1" applyBorder="1" applyAlignment="1">
      <alignment vertical="center"/>
    </xf>
    <xf numFmtId="0" fontId="54" fillId="25" borderId="0" xfId="70" applyFont="1" applyFill="1" applyBorder="1" applyAlignment="1">
      <alignment horizontal="center" vertical="center"/>
    </xf>
    <xf numFmtId="0" fontId="74" fillId="25" borderId="0" xfId="70" applyFont="1" applyFill="1"/>
    <xf numFmtId="0" fontId="74" fillId="0" borderId="0" xfId="70" applyFont="1" applyFill="1"/>
    <xf numFmtId="165" fontId="76" fillId="26" borderId="0" xfId="70" applyNumberFormat="1" applyFont="1" applyFill="1" applyBorder="1" applyAlignment="1">
      <alignment horizontal="right" vertical="center"/>
    </xf>
    <xf numFmtId="165" fontId="15" fillId="26" borderId="0" xfId="70" applyNumberFormat="1" applyFont="1" applyFill="1" applyBorder="1" applyAlignment="1">
      <alignment horizontal="right" vertical="center"/>
    </xf>
    <xf numFmtId="165" fontId="6" fillId="25" borderId="0" xfId="70" applyNumberFormat="1" applyFont="1" applyFill="1" applyBorder="1" applyAlignment="1">
      <alignment horizontal="right" vertical="center"/>
    </xf>
    <xf numFmtId="0" fontId="73" fillId="25" borderId="0" xfId="70" applyFont="1" applyFill="1" applyBorder="1" applyAlignment="1">
      <alignment horizontal="center" vertical="center"/>
    </xf>
    <xf numFmtId="165" fontId="76" fillId="25" borderId="0" xfId="70" applyNumberFormat="1" applyFont="1" applyFill="1" applyBorder="1" applyAlignment="1">
      <alignment horizontal="center" vertical="center"/>
    </xf>
    <xf numFmtId="165" fontId="73" fillId="26" borderId="0" xfId="70" applyNumberFormat="1" applyFont="1" applyFill="1" applyBorder="1" applyAlignment="1">
      <alignment horizontal="right" vertical="center" wrapText="1"/>
    </xf>
    <xf numFmtId="0" fontId="77" fillId="25" borderId="0" xfId="70" applyFont="1" applyFill="1" applyAlignment="1">
      <alignment vertical="center"/>
    </xf>
    <xf numFmtId="0" fontId="77" fillId="25" borderId="20" xfId="70" applyFont="1" applyFill="1" applyBorder="1" applyAlignment="1">
      <alignment vertical="center"/>
    </xf>
    <xf numFmtId="0" fontId="77" fillId="0" borderId="0" xfId="70" applyFont="1" applyFill="1" applyBorder="1" applyAlignment="1">
      <alignment vertical="center"/>
    </xf>
    <xf numFmtId="165" fontId="73" fillId="26" borderId="0" xfId="70" applyNumberFormat="1" applyFont="1" applyFill="1" applyBorder="1" applyAlignment="1">
      <alignment horizontal="right" vertical="center"/>
    </xf>
    <xf numFmtId="0" fontId="77" fillId="0" borderId="0" xfId="70" applyFont="1" applyAlignment="1">
      <alignment vertical="center"/>
    </xf>
    <xf numFmtId="0" fontId="77" fillId="0" borderId="0" xfId="70" applyFont="1" applyFill="1" applyAlignment="1">
      <alignment vertical="center"/>
    </xf>
    <xf numFmtId="49" fontId="15" fillId="25" borderId="0" xfId="70" applyNumberFormat="1" applyFont="1" applyFill="1" applyBorder="1" applyAlignment="1">
      <alignment horizontal="left" indent="1"/>
    </xf>
    <xf numFmtId="165" fontId="6" fillId="25" borderId="0" xfId="70" applyNumberFormat="1" applyFont="1" applyFill="1" applyBorder="1" applyAlignment="1">
      <alignment horizontal="center" vertical="center"/>
    </xf>
    <xf numFmtId="49" fontId="76" fillId="25" borderId="0" xfId="70" applyNumberFormat="1" applyFont="1" applyFill="1" applyBorder="1" applyAlignment="1">
      <alignment horizontal="left" indent="1"/>
    </xf>
    <xf numFmtId="0" fontId="27" fillId="25" borderId="0" xfId="70" applyFont="1" applyFill="1"/>
    <xf numFmtId="0" fontId="27" fillId="25" borderId="20" xfId="70" applyFont="1" applyFill="1" applyBorder="1"/>
    <xf numFmtId="49" fontId="14" fillId="25" borderId="0" xfId="70" applyNumberFormat="1" applyFont="1" applyFill="1" applyBorder="1" applyAlignment="1">
      <alignment horizontal="left" indent="1"/>
    </xf>
    <xf numFmtId="0" fontId="27" fillId="0" borderId="0" xfId="70" applyFont="1" applyFill="1"/>
    <xf numFmtId="0" fontId="73" fillId="25" borderId="0" xfId="70" applyFont="1" applyFill="1"/>
    <xf numFmtId="0" fontId="73" fillId="25" borderId="20" xfId="70" applyFont="1" applyFill="1" applyBorder="1"/>
    <xf numFmtId="49" fontId="73" fillId="25" borderId="0" xfId="70" applyNumberFormat="1" applyFont="1" applyFill="1" applyBorder="1" applyAlignment="1">
      <alignment horizontal="left" indent="1"/>
    </xf>
    <xf numFmtId="0" fontId="73" fillId="0" borderId="0" xfId="70" applyFont="1" applyFill="1"/>
    <xf numFmtId="0" fontId="59" fillId="25" borderId="20" xfId="70" applyFont="1" applyFill="1" applyBorder="1"/>
    <xf numFmtId="0" fontId="58" fillId="25" borderId="0" xfId="70" applyFont="1" applyFill="1" applyBorder="1" applyAlignment="1">
      <alignment horizontal="left"/>
    </xf>
    <xf numFmtId="0" fontId="58" fillId="25" borderId="0" xfId="70" applyFont="1" applyFill="1" applyBorder="1" applyAlignment="1">
      <alignment horizontal="justify" vertical="center"/>
    </xf>
    <xf numFmtId="165" fontId="58" fillId="25" borderId="0" xfId="70" applyNumberFormat="1" applyFont="1" applyFill="1" applyBorder="1" applyAlignment="1">
      <alignment horizontal="center" vertical="center"/>
    </xf>
    <xf numFmtId="165" fontId="58" fillId="25" borderId="0" xfId="70" applyNumberFormat="1" applyFont="1" applyFill="1" applyBorder="1" applyAlignment="1">
      <alignment horizontal="right" vertical="center" wrapText="1"/>
    </xf>
    <xf numFmtId="0" fontId="17" fillId="30" borderId="20" xfId="70" applyFont="1" applyFill="1" applyBorder="1" applyAlignment="1">
      <alignment horizontal="center" vertical="center"/>
    </xf>
    <xf numFmtId="49" fontId="6" fillId="25" borderId="0" xfId="70" applyNumberFormat="1" applyFont="1" applyFill="1" applyBorder="1" applyAlignment="1">
      <alignment horizontal="center"/>
    </xf>
    <xf numFmtId="49" fontId="15" fillId="25" borderId="0" xfId="70" applyNumberFormat="1" applyFont="1" applyFill="1" applyBorder="1" applyAlignment="1">
      <alignment horizontal="center"/>
    </xf>
    <xf numFmtId="0" fontId="15" fillId="25" borderId="0" xfId="70" applyNumberFormat="1" applyFont="1" applyFill="1" applyBorder="1" applyAlignment="1">
      <alignment horizontal="center"/>
    </xf>
    <xf numFmtId="3" fontId="5" fillId="0" borderId="0" xfId="70" applyNumberFormat="1" applyAlignment="1">
      <alignment horizontal="center"/>
    </xf>
    <xf numFmtId="0" fontId="73" fillId="25" borderId="0" xfId="70" applyFont="1" applyFill="1" applyBorder="1" applyAlignment="1">
      <alignment horizontal="left"/>
    </xf>
    <xf numFmtId="0" fontId="33" fillId="25" borderId="0" xfId="70" applyFont="1" applyFill="1" applyAlignment="1">
      <alignment vertical="center"/>
    </xf>
    <xf numFmtId="0" fontId="33" fillId="25" borderId="20" xfId="70" applyFont="1" applyFill="1" applyBorder="1" applyAlignment="1">
      <alignment vertical="center"/>
    </xf>
    <xf numFmtId="0" fontId="73" fillId="25" borderId="0" xfId="70" applyFont="1" applyFill="1" applyBorder="1" applyAlignment="1">
      <alignment horizontal="left" vertical="center"/>
    </xf>
    <xf numFmtId="0" fontId="82" fillId="25" borderId="0" xfId="70" applyFont="1" applyFill="1" applyBorder="1" applyAlignment="1">
      <alignment horizontal="left" vertical="center"/>
    </xf>
    <xf numFmtId="0" fontId="33" fillId="0" borderId="0" xfId="70" applyFont="1" applyAlignment="1">
      <alignment vertical="center"/>
    </xf>
    <xf numFmtId="0" fontId="33" fillId="26" borderId="0" xfId="70" applyFont="1" applyFill="1" applyBorder="1" applyAlignment="1">
      <alignment vertical="center"/>
    </xf>
    <xf numFmtId="0" fontId="35" fillId="26" borderId="0" xfId="70" applyFont="1" applyFill="1" applyBorder="1" applyAlignment="1">
      <alignment vertical="center"/>
    </xf>
    <xf numFmtId="0" fontId="33" fillId="0" borderId="0" xfId="70" applyFont="1" applyBorder="1" applyAlignment="1">
      <alignment vertical="center"/>
    </xf>
    <xf numFmtId="164" fontId="5" fillId="26" borderId="0" xfId="70" applyNumberFormat="1" applyFill="1" applyBorder="1"/>
    <xf numFmtId="0" fontId="16" fillId="25" borderId="0" xfId="70" applyFont="1" applyFill="1" applyBorder="1" applyAlignment="1">
      <alignment vertical="center"/>
    </xf>
    <xf numFmtId="0" fontId="7" fillId="25" borderId="0" xfId="70" applyFont="1" applyFill="1" applyBorder="1" applyAlignment="1">
      <alignment vertical="center"/>
    </xf>
    <xf numFmtId="0" fontId="33" fillId="25" borderId="20" xfId="70" applyFont="1" applyFill="1" applyBorder="1"/>
    <xf numFmtId="0" fontId="35" fillId="25" borderId="0" xfId="70" applyFont="1" applyFill="1" applyBorder="1"/>
    <xf numFmtId="3" fontId="15" fillId="25" borderId="0" xfId="70" applyNumberFormat="1" applyFont="1" applyFill="1" applyBorder="1"/>
    <xf numFmtId="0" fontId="12" fillId="25" borderId="0" xfId="70" applyFont="1" applyFill="1" applyAlignment="1"/>
    <xf numFmtId="0" fontId="12" fillId="25" borderId="20" xfId="70" applyFont="1" applyFill="1" applyBorder="1" applyAlignment="1"/>
    <xf numFmtId="0" fontId="12" fillId="0" borderId="0" xfId="70" applyFont="1" applyAlignment="1"/>
    <xf numFmtId="3" fontId="6" fillId="25" borderId="0" xfId="70" applyNumberFormat="1" applyFont="1" applyFill="1" applyBorder="1"/>
    <xf numFmtId="0" fontId="5" fillId="0" borderId="20" xfId="70" applyBorder="1"/>
    <xf numFmtId="0" fontId="19" fillId="25" borderId="0" xfId="70" applyFont="1" applyFill="1" applyBorder="1" applyAlignment="1">
      <alignment vertical="center"/>
    </xf>
    <xf numFmtId="0" fontId="15" fillId="25" borderId="0" xfId="70" applyFont="1" applyFill="1" applyBorder="1" applyAlignment="1">
      <alignment horizontal="left" vertical="center"/>
    </xf>
    <xf numFmtId="0" fontId="17" fillId="38" borderId="20" xfId="70" applyFont="1" applyFill="1" applyBorder="1" applyAlignment="1">
      <alignment horizontal="center" vertical="center"/>
    </xf>
    <xf numFmtId="0" fontId="14" fillId="24" borderId="0" xfId="40" applyFont="1" applyFill="1" applyBorder="1" applyAlignment="1">
      <alignment horizontal="left" indent="2"/>
    </xf>
    <xf numFmtId="0" fontId="14" fillId="25" borderId="18" xfId="70" applyFont="1" applyFill="1" applyBorder="1" applyAlignment="1">
      <alignment horizontal="right"/>
    </xf>
    <xf numFmtId="0" fontId="32" fillId="24" borderId="0" xfId="40" applyFont="1" applyFill="1" applyBorder="1" applyAlignment="1">
      <alignment horizontal="left" vertical="top" wrapText="1"/>
    </xf>
    <xf numFmtId="3" fontId="82" fillId="26" borderId="0" xfId="70" applyNumberFormat="1" applyFont="1" applyFill="1" applyBorder="1" applyAlignment="1">
      <alignment horizontal="left"/>
    </xf>
    <xf numFmtId="49" fontId="15" fillId="25" borderId="0" xfId="70" applyNumberFormat="1" applyFont="1" applyFill="1" applyBorder="1" applyAlignment="1">
      <alignment horizontal="left"/>
    </xf>
    <xf numFmtId="3" fontId="5" fillId="0" borderId="0" xfId="70" applyNumberFormat="1" applyFill="1" applyAlignment="1">
      <alignment horizontal="center"/>
    </xf>
    <xf numFmtId="3" fontId="14" fillId="26" borderId="0" xfId="40" applyNumberFormat="1" applyFont="1" applyFill="1" applyBorder="1" applyAlignment="1">
      <alignment horizontal="right" wrapText="1"/>
    </xf>
    <xf numFmtId="3" fontId="12" fillId="26" borderId="10" xfId="70" applyNumberFormat="1" applyFont="1" applyFill="1" applyBorder="1" applyAlignment="1">
      <alignment horizontal="center"/>
    </xf>
    <xf numFmtId="3" fontId="5" fillId="26" borderId="0" xfId="70" applyNumberFormat="1" applyFill="1" applyBorder="1" applyAlignment="1">
      <alignment horizontal="center"/>
    </xf>
    <xf numFmtId="164" fontId="73" fillId="26" borderId="0" xfId="40" applyNumberFormat="1" applyFont="1" applyFill="1" applyBorder="1" applyAlignment="1">
      <alignment horizontal="right" indent="1"/>
    </xf>
    <xf numFmtId="0" fontId="74" fillId="26" borderId="0" xfId="70" applyFont="1" applyFill="1"/>
    <xf numFmtId="165" fontId="74" fillId="26" borderId="0" xfId="70" applyNumberFormat="1" applyFont="1" applyFill="1" applyBorder="1" applyAlignment="1">
      <alignment horizontal="center" vertical="center"/>
    </xf>
    <xf numFmtId="165" fontId="5" fillId="26" borderId="0" xfId="70" applyNumberFormat="1" applyFont="1" applyFill="1" applyBorder="1" applyAlignment="1">
      <alignment horizontal="center" vertical="center"/>
    </xf>
    <xf numFmtId="0" fontId="77" fillId="26" borderId="0" xfId="70" applyFont="1" applyFill="1" applyAlignment="1">
      <alignment vertical="center"/>
    </xf>
    <xf numFmtId="165" fontId="27" fillId="26" borderId="0" xfId="70" applyNumberFormat="1" applyFont="1" applyFill="1" applyBorder="1" applyAlignment="1">
      <alignment horizontal="center" vertical="center"/>
    </xf>
    <xf numFmtId="165" fontId="73" fillId="26" borderId="0" xfId="70" applyNumberFormat="1" applyFont="1" applyFill="1" applyBorder="1" applyAlignment="1">
      <alignment horizontal="center" vertical="center"/>
    </xf>
    <xf numFmtId="0" fontId="15" fillId="26" borderId="0" xfId="70" applyNumberFormat="1" applyFont="1" applyFill="1" applyBorder="1" applyAlignment="1">
      <alignment horizontal="right"/>
    </xf>
    <xf numFmtId="164" fontId="5" fillId="0" borderId="0" xfId="70" applyNumberFormat="1"/>
    <xf numFmtId="0" fontId="14" fillId="25" borderId="59" xfId="62" applyFont="1" applyFill="1" applyBorder="1" applyAlignment="1">
      <alignment horizontal="center"/>
    </xf>
    <xf numFmtId="0" fontId="14" fillId="25" borderId="60" xfId="62" applyFont="1" applyFill="1" applyBorder="1" applyAlignment="1">
      <alignment horizontal="center"/>
    </xf>
    <xf numFmtId="0" fontId="15" fillId="25" borderId="0" xfId="0" applyFont="1" applyFill="1" applyBorder="1" applyAlignment="1">
      <alignment horizontal="left"/>
    </xf>
    <xf numFmtId="0" fontId="19" fillId="25" borderId="0" xfId="0" applyFont="1" applyFill="1" applyBorder="1" applyAlignment="1">
      <alignment horizontal="right"/>
    </xf>
    <xf numFmtId="0" fontId="14" fillId="25" borderId="11" xfId="0" applyFont="1" applyFill="1" applyBorder="1" applyAlignment="1">
      <alignment horizontal="center"/>
    </xf>
    <xf numFmtId="0" fontId="8" fillId="25" borderId="0" xfId="0" applyFont="1" applyFill="1" applyBorder="1"/>
    <xf numFmtId="0" fontId="13" fillId="25" borderId="0" xfId="0" applyFont="1" applyFill="1" applyBorder="1"/>
    <xf numFmtId="0" fontId="27" fillId="26" borderId="0" xfId="62" applyFont="1" applyFill="1" applyBorder="1"/>
    <xf numFmtId="3" fontId="15" fillId="26" borderId="0" xfId="62" applyNumberFormat="1" applyFont="1" applyFill="1" applyBorder="1" applyAlignment="1">
      <alignment horizontal="right" indent="2"/>
    </xf>
    <xf numFmtId="0" fontId="59" fillId="26" borderId="0" xfId="62" applyFont="1" applyFill="1" applyBorder="1" applyAlignment="1"/>
    <xf numFmtId="0" fontId="16" fillId="26" borderId="0" xfId="62" applyFont="1" applyFill="1" applyBorder="1"/>
    <xf numFmtId="0" fontId="15" fillId="26" borderId="0" xfId="0" applyFont="1" applyFill="1" applyBorder="1" applyAlignment="1">
      <alignment horizontal="left"/>
    </xf>
    <xf numFmtId="0" fontId="19" fillId="26" borderId="0" xfId="70" applyFont="1" applyFill="1" applyBorder="1" applyAlignment="1">
      <alignment horizontal="left"/>
    </xf>
    <xf numFmtId="0" fontId="73" fillId="25" borderId="0" xfId="70" applyFont="1" applyFill="1" applyBorder="1" applyAlignment="1"/>
    <xf numFmtId="167" fontId="33" fillId="0" borderId="0" xfId="70" applyNumberFormat="1" applyFont="1" applyBorder="1" applyAlignment="1">
      <alignment vertical="center"/>
    </xf>
    <xf numFmtId="0" fontId="73" fillId="25" borderId="20" xfId="70" applyFont="1" applyFill="1" applyBorder="1" applyAlignment="1">
      <alignment horizontal="left" indent="1"/>
    </xf>
    <xf numFmtId="0" fontId="5" fillId="44" borderId="0" xfId="70" applyFill="1" applyBorder="1"/>
    <xf numFmtId="0" fontId="15" fillId="44" borderId="0" xfId="70" applyFont="1" applyFill="1" applyBorder="1"/>
    <xf numFmtId="164" fontId="15" fillId="45" borderId="0" xfId="40" applyNumberFormat="1" applyFont="1" applyFill="1" applyBorder="1" applyAlignment="1">
      <alignment horizontal="center" wrapText="1"/>
    </xf>
    <xf numFmtId="0" fontId="8" fillId="44" borderId="0" xfId="70" applyFont="1" applyFill="1" applyBorder="1"/>
    <xf numFmtId="0" fontId="5" fillId="35" borderId="0" xfId="70" applyFill="1" applyBorder="1"/>
    <xf numFmtId="164" fontId="5" fillId="35" borderId="0" xfId="70" applyNumberFormat="1" applyFill="1" applyBorder="1"/>
    <xf numFmtId="0" fontId="19" fillId="35" borderId="0" xfId="70" applyFont="1" applyFill="1" applyBorder="1" applyAlignment="1">
      <alignment horizontal="right"/>
    </xf>
    <xf numFmtId="0" fontId="8"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5" fillId="0" borderId="0" xfId="70" applyFill="1" applyAlignment="1">
      <alignment vertical="center"/>
    </xf>
    <xf numFmtId="0" fontId="5" fillId="0" borderId="20" xfId="70" applyFill="1" applyBorder="1" applyAlignment="1">
      <alignment vertical="center"/>
    </xf>
    <xf numFmtId="0" fontId="5" fillId="0" borderId="0" xfId="70" applyFill="1" applyBorder="1" applyAlignment="1">
      <alignment vertical="center"/>
    </xf>
    <xf numFmtId="0" fontId="106" fillId="0" borderId="0" xfId="70" applyFont="1" applyFill="1" applyBorder="1" applyAlignment="1">
      <alignment vertical="center"/>
    </xf>
    <xf numFmtId="0" fontId="5" fillId="26" borderId="0" xfId="70" applyFill="1" applyAlignment="1">
      <alignment vertical="center"/>
    </xf>
    <xf numFmtId="0" fontId="14" fillId="26" borderId="11" xfId="62" applyFont="1" applyFill="1" applyBorder="1" applyAlignment="1">
      <alignment horizontal="center" vertical="center"/>
    </xf>
    <xf numFmtId="0" fontId="33"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3" fillId="26" borderId="0" xfId="59" applyNumberFormat="1" applyFont="1" applyFill="1" applyBorder="1" applyAlignment="1">
      <alignment horizontal="right"/>
    </xf>
    <xf numFmtId="167" fontId="15" fillId="26" borderId="0" xfId="59" applyNumberFormat="1" applyFont="1" applyFill="1" applyBorder="1" applyAlignment="1">
      <alignment horizontal="right"/>
    </xf>
    <xf numFmtId="167" fontId="15" fillId="26" borderId="0" xfId="59" applyNumberFormat="1" applyFont="1" applyFill="1" applyBorder="1" applyAlignment="1">
      <alignment horizontal="right" indent="1"/>
    </xf>
    <xf numFmtId="0" fontId="14" fillId="25" borderId="11" xfId="70" applyFont="1" applyFill="1" applyBorder="1" applyAlignment="1">
      <alignment horizontal="center"/>
    </xf>
    <xf numFmtId="2" fontId="12" fillId="26" borderId="0" xfId="62" applyNumberFormat="1" applyFont="1" applyFill="1" applyBorder="1" applyAlignment="1">
      <alignment horizontal="left" indent="1"/>
    </xf>
    <xf numFmtId="0" fontId="19" fillId="25" borderId="0" xfId="70" applyFont="1" applyFill="1" applyBorder="1" applyAlignment="1">
      <alignment horizontal="right"/>
    </xf>
    <xf numFmtId="0" fontId="5" fillId="25" borderId="20" xfId="70" applyFill="1" applyBorder="1" applyAlignment="1"/>
    <xf numFmtId="0" fontId="15" fillId="24" borderId="0" xfId="61" applyFont="1" applyFill="1" applyBorder="1" applyAlignment="1">
      <alignment horizontal="left"/>
    </xf>
    <xf numFmtId="0" fontId="97" fillId="27" borderId="0" xfId="61" applyFont="1" applyFill="1" applyBorder="1" applyAlignment="1">
      <alignment horizontal="left"/>
    </xf>
    <xf numFmtId="0" fontId="15" fillId="24" borderId="0" xfId="61" applyFont="1" applyFill="1" applyBorder="1" applyAlignment="1"/>
    <xf numFmtId="0" fontId="14" fillId="24" borderId="0" xfId="40" applyFont="1" applyFill="1" applyBorder="1" applyAlignment="1" applyProtection="1">
      <alignment horizontal="left" indent="1"/>
    </xf>
    <xf numFmtId="0" fontId="19" fillId="24" borderId="0" xfId="40" applyFont="1" applyFill="1" applyBorder="1" applyAlignment="1" applyProtection="1">
      <alignment horizontal="left" indent="1"/>
    </xf>
    <xf numFmtId="168" fontId="15" fillId="24" borderId="0" xfId="40" applyNumberFormat="1" applyFont="1" applyFill="1" applyBorder="1" applyAlignment="1" applyProtection="1">
      <alignment horizontal="right" wrapText="1"/>
    </xf>
    <xf numFmtId="0" fontId="14" fillId="24" borderId="0" xfId="40" applyFont="1" applyFill="1" applyBorder="1" applyProtection="1"/>
    <xf numFmtId="0" fontId="15" fillId="24" borderId="0" xfId="40" applyFont="1" applyFill="1" applyBorder="1" applyProtection="1"/>
    <xf numFmtId="0" fontId="73" fillId="24" borderId="0" xfId="40" applyFont="1" applyFill="1" applyBorder="1" applyProtection="1"/>
    <xf numFmtId="0" fontId="14" fillId="24" borderId="0" xfId="40" applyFont="1" applyFill="1" applyBorder="1" applyAlignment="1" applyProtection="1">
      <alignment horizontal="left"/>
    </xf>
    <xf numFmtId="0" fontId="73" fillId="44" borderId="0" xfId="70" applyFont="1" applyFill="1" applyBorder="1" applyAlignment="1">
      <alignment horizontal="right"/>
    </xf>
    <xf numFmtId="167" fontId="73" fillId="25" borderId="0" xfId="59" applyNumberFormat="1" applyFont="1" applyFill="1" applyBorder="1" applyAlignment="1">
      <alignment horizontal="right" indent="1"/>
    </xf>
    <xf numFmtId="170" fontId="14" fillId="25" borderId="11" xfId="70" applyNumberFormat="1" applyFont="1" applyFill="1" applyBorder="1" applyAlignment="1">
      <alignment horizontal="center"/>
    </xf>
    <xf numFmtId="171" fontId="19" fillId="26" borderId="0" xfId="40" applyNumberFormat="1" applyFont="1" applyFill="1" applyBorder="1" applyAlignment="1">
      <alignment horizontal="right" wrapText="1"/>
    </xf>
    <xf numFmtId="171" fontId="19" fillId="25" borderId="0" xfId="40" applyNumberFormat="1" applyFont="1" applyFill="1" applyBorder="1" applyAlignment="1">
      <alignment horizontal="right" wrapText="1"/>
    </xf>
    <xf numFmtId="0" fontId="14" fillId="25" borderId="11" xfId="70" applyFont="1" applyFill="1" applyBorder="1" applyAlignment="1" applyProtection="1">
      <alignment horizontal="center"/>
    </xf>
    <xf numFmtId="0" fontId="14" fillId="25" borderId="12" xfId="70" applyFont="1" applyFill="1" applyBorder="1" applyAlignment="1" applyProtection="1">
      <alignment horizontal="center"/>
    </xf>
    <xf numFmtId="165" fontId="15" fillId="27" borderId="0" xfId="40" applyNumberFormat="1" applyFont="1" applyFill="1" applyBorder="1" applyAlignment="1">
      <alignment horizontal="right" wrapText="1" indent="1"/>
    </xf>
    <xf numFmtId="0" fontId="50" fillId="25" borderId="0" xfId="70" applyFont="1" applyFill="1" applyAlignment="1"/>
    <xf numFmtId="0" fontId="50" fillId="0" borderId="0" xfId="70" applyFont="1" applyBorder="1" applyAlignment="1"/>
    <xf numFmtId="0" fontId="87" fillId="25" borderId="0" xfId="70" applyFont="1" applyFill="1" applyBorder="1" applyAlignment="1">
      <alignment horizontal="left"/>
    </xf>
    <xf numFmtId="0" fontId="8" fillId="25" borderId="0" xfId="70" applyFont="1" applyFill="1" applyBorder="1" applyAlignment="1"/>
    <xf numFmtId="0" fontId="50" fillId="0" borderId="0" xfId="70" applyFont="1" applyAlignment="1"/>
    <xf numFmtId="167" fontId="6" fillId="26" borderId="0" xfId="70" applyNumberFormat="1" applyFont="1" applyFill="1" applyBorder="1" applyAlignment="1">
      <alignment horizontal="right" indent="3"/>
    </xf>
    <xf numFmtId="167" fontId="97"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3" fillId="0" borderId="0" xfId="70" applyNumberFormat="1" applyFont="1" applyBorder="1" applyAlignment="1">
      <alignment vertical="center"/>
    </xf>
    <xf numFmtId="165" fontId="33" fillId="0" borderId="0" xfId="70" applyNumberFormat="1" applyFont="1" applyBorder="1" applyAlignment="1">
      <alignment vertical="center"/>
    </xf>
    <xf numFmtId="0" fontId="15" fillId="0" borderId="0" xfId="0" applyFont="1" applyAlignment="1">
      <alignment readingOrder="2"/>
    </xf>
    <xf numFmtId="0" fontId="15" fillId="24" borderId="0" xfId="40" applyFont="1" applyFill="1" applyBorder="1"/>
    <xf numFmtId="0" fontId="15" fillId="36" borderId="0" xfId="62" applyFont="1" applyFill="1" applyAlignment="1">
      <alignment vertical="center" wrapText="1"/>
    </xf>
    <xf numFmtId="0" fontId="93" fillId="38" borderId="0" xfId="62" applyFont="1" applyFill="1" applyBorder="1" applyAlignment="1">
      <alignment vertical="center"/>
    </xf>
    <xf numFmtId="0" fontId="6" fillId="36" borderId="0" xfId="62" applyFont="1" applyFill="1" applyAlignment="1">
      <alignment horizontal="left" vertical="center"/>
    </xf>
    <xf numFmtId="0" fontId="13" fillId="36" borderId="0" xfId="62" applyFont="1" applyFill="1" applyBorder="1" applyAlignment="1">
      <alignment horizontal="right" vertical="top" wrapText="1"/>
    </xf>
    <xf numFmtId="0" fontId="12" fillId="32" borderId="0" xfId="62" applyFont="1" applyFill="1" applyBorder="1" applyAlignment="1">
      <alignment horizontal="right"/>
    </xf>
    <xf numFmtId="0" fontId="13" fillId="36" borderId="38" xfId="62" applyFont="1" applyFill="1" applyBorder="1" applyAlignment="1">
      <alignment horizontal="right" vertical="top" wrapText="1"/>
    </xf>
    <xf numFmtId="0" fontId="14" fillId="36" borderId="0" xfId="62" applyFont="1" applyFill="1" applyBorder="1" applyAlignment="1">
      <alignment horizontal="right" vertical="center"/>
    </xf>
    <xf numFmtId="0" fontId="15" fillId="36" borderId="0" xfId="62" applyFont="1" applyFill="1" applyBorder="1" applyAlignment="1">
      <alignment horizontal="right" vertical="center" wrapText="1"/>
    </xf>
    <xf numFmtId="0" fontId="14" fillId="36" borderId="0" xfId="62" applyFont="1" applyFill="1" applyBorder="1" applyAlignment="1">
      <alignment horizontal="right" vertical="center" wrapText="1"/>
    </xf>
    <xf numFmtId="0" fontId="15" fillId="36" borderId="0" xfId="62" applyFont="1" applyFill="1" applyBorder="1" applyAlignment="1">
      <alignment horizontal="right" vertical="top" wrapText="1"/>
    </xf>
    <xf numFmtId="0" fontId="15" fillId="36" borderId="0" xfId="62" applyFont="1" applyFill="1" applyBorder="1" applyAlignment="1">
      <alignment horizontal="right" vertical="center"/>
    </xf>
    <xf numFmtId="0" fontId="15" fillId="36" borderId="0" xfId="62" applyFont="1" applyFill="1" applyBorder="1" applyAlignment="1">
      <alignment horizontal="right"/>
    </xf>
    <xf numFmtId="0" fontId="15" fillId="36" borderId="0" xfId="62" applyFont="1" applyFill="1" applyBorder="1" applyAlignment="1">
      <alignment horizontal="right" wrapText="1"/>
    </xf>
    <xf numFmtId="0" fontId="15" fillId="36" borderId="38" xfId="62" applyFont="1" applyFill="1" applyBorder="1" applyAlignment="1">
      <alignment horizontal="right"/>
    </xf>
    <xf numFmtId="0" fontId="5" fillId="36" borderId="0" xfId="62" applyFill="1" applyBorder="1" applyAlignment="1">
      <alignment horizontal="right" vertical="center"/>
    </xf>
    <xf numFmtId="0" fontId="5" fillId="36" borderId="0" xfId="62" applyFill="1" applyBorder="1" applyAlignment="1">
      <alignment horizontal="right"/>
    </xf>
    <xf numFmtId="0" fontId="14" fillId="0" borderId="11" xfId="0" applyFont="1" applyFill="1" applyBorder="1" applyAlignment="1">
      <alignment horizontal="center"/>
    </xf>
    <xf numFmtId="164" fontId="5" fillId="0" borderId="0" xfId="70" applyNumberFormat="1" applyFill="1"/>
    <xf numFmtId="165" fontId="5" fillId="0" borderId="0" xfId="70" applyNumberFormat="1" applyFill="1" applyAlignment="1">
      <alignment vertical="center"/>
    </xf>
    <xf numFmtId="0" fontId="59" fillId="0" borderId="0" xfId="70" applyFont="1" applyFill="1"/>
    <xf numFmtId="166" fontId="5" fillId="0" borderId="0" xfId="70" applyNumberFormat="1" applyFill="1"/>
    <xf numFmtId="0" fontId="19" fillId="24" borderId="19" xfId="61" applyFont="1" applyFill="1" applyBorder="1" applyAlignment="1">
      <alignment horizontal="left" wrapText="1"/>
    </xf>
    <xf numFmtId="0" fontId="14" fillId="26" borderId="12" xfId="70" applyFont="1" applyFill="1" applyBorder="1" applyAlignment="1">
      <alignment horizontal="center"/>
    </xf>
    <xf numFmtId="0" fontId="14" fillId="25" borderId="12" xfId="51" applyFont="1" applyFill="1" applyBorder="1" applyAlignment="1">
      <alignment horizontal="center" vertical="center"/>
    </xf>
    <xf numFmtId="0" fontId="5" fillId="26" borderId="0" xfId="52" applyFill="1" applyBorder="1"/>
    <xf numFmtId="0" fontId="14" fillId="25" borderId="0" xfId="52" applyFont="1" applyFill="1" applyBorder="1" applyAlignment="1">
      <alignment horizontal="left"/>
    </xf>
    <xf numFmtId="0" fontId="98" fillId="25" borderId="0" xfId="52" applyFont="1" applyFill="1" applyBorder="1" applyAlignment="1">
      <alignment horizontal="left"/>
    </xf>
    <xf numFmtId="0" fontId="14" fillId="25" borderId="0" xfId="51" applyFont="1" applyFill="1" applyBorder="1" applyAlignment="1">
      <alignment horizontal="right"/>
    </xf>
    <xf numFmtId="0" fontId="0" fillId="26" borderId="22" xfId="51" applyFont="1" applyFill="1" applyBorder="1"/>
    <xf numFmtId="0" fontId="12" fillId="25" borderId="22" xfId="51" applyFont="1" applyFill="1" applyBorder="1" applyAlignment="1">
      <alignment horizontal="left"/>
    </xf>
    <xf numFmtId="0" fontId="44" fillId="25" borderId="22" xfId="51" applyFont="1" applyFill="1" applyBorder="1" applyAlignment="1">
      <alignment horizontal="left"/>
    </xf>
    <xf numFmtId="0" fontId="0" fillId="0" borderId="22" xfId="51" applyFont="1" applyBorder="1"/>
    <xf numFmtId="0" fontId="19" fillId="0" borderId="0" xfId="51" applyFont="1" applyBorder="1" applyAlignment="1">
      <alignment vertical="top"/>
    </xf>
    <xf numFmtId="0" fontId="8" fillId="25" borderId="0" xfId="51" applyFont="1" applyFill="1" applyBorder="1"/>
    <xf numFmtId="0" fontId="14" fillId="25" borderId="11" xfId="51" applyFont="1" applyFill="1" applyBorder="1" applyAlignment="1">
      <alignment horizontal="center" vertical="center"/>
    </xf>
    <xf numFmtId="0" fontId="14" fillId="25" borderId="0" xfId="51" applyFont="1" applyFill="1" applyBorder="1" applyAlignment="1">
      <alignment horizontal="center" vertical="center"/>
    </xf>
    <xf numFmtId="49" fontId="14" fillId="25" borderId="0" xfId="51" applyNumberFormat="1" applyFont="1" applyFill="1" applyBorder="1" applyAlignment="1">
      <alignment horizontal="center" vertical="center" wrapText="1"/>
    </xf>
    <xf numFmtId="0" fontId="12" fillId="26" borderId="0" xfId="51" applyFont="1" applyFill="1" applyBorder="1" applyAlignment="1">
      <alignment horizontal="center"/>
    </xf>
    <xf numFmtId="0" fontId="19" fillId="25" borderId="0" xfId="51" applyFont="1" applyFill="1" applyBorder="1" applyAlignment="1">
      <alignment horizontal="center"/>
    </xf>
    <xf numFmtId="1" fontId="19" fillId="25" borderId="10" xfId="51" applyNumberFormat="1" applyFont="1" applyFill="1" applyBorder="1" applyAlignment="1">
      <alignment horizontal="center"/>
    </xf>
    <xf numFmtId="3" fontId="19" fillId="24" borderId="0" xfId="61" applyNumberFormat="1" applyFont="1" applyFill="1" applyBorder="1" applyAlignment="1">
      <alignment horizontal="center" wrapText="1"/>
    </xf>
    <xf numFmtId="0" fontId="12" fillId="25" borderId="19" xfId="51" applyFont="1" applyFill="1" applyBorder="1" applyAlignment="1">
      <alignment horizontal="center"/>
    </xf>
    <xf numFmtId="0" fontId="12" fillId="25" borderId="0" xfId="51" applyFont="1" applyFill="1" applyAlignment="1">
      <alignment horizontal="center"/>
    </xf>
    <xf numFmtId="0" fontId="12" fillId="0" borderId="0" xfId="51" applyFont="1" applyAlignment="1">
      <alignment horizontal="center"/>
    </xf>
    <xf numFmtId="165" fontId="15" fillId="27" borderId="0" xfId="61" applyNumberFormat="1" applyFont="1" applyFill="1" applyBorder="1" applyAlignment="1">
      <alignment horizontal="center" wrapText="1"/>
    </xf>
    <xf numFmtId="165" fontId="14" fillId="27" borderId="0" xfId="61" applyNumberFormat="1" applyFont="1" applyFill="1" applyBorder="1" applyAlignment="1">
      <alignment horizontal="center" wrapText="1"/>
    </xf>
    <xf numFmtId="0" fontId="14" fillId="40" borderId="0" xfId="61" applyFont="1" applyFill="1" applyBorder="1" applyAlignment="1">
      <alignment horizontal="left"/>
    </xf>
    <xf numFmtId="167" fontId="11" fillId="35" borderId="0" xfId="70" applyNumberFormat="1" applyFont="1" applyFill="1" applyBorder="1" applyAlignment="1">
      <alignment horizontal="right" indent="3"/>
    </xf>
    <xf numFmtId="4" fontId="14"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59" fillId="0" borderId="0" xfId="70" applyNumberFormat="1" applyFont="1" applyFill="1"/>
    <xf numFmtId="0" fontId="14" fillId="25" borderId="52" xfId="70" applyFont="1" applyFill="1" applyBorder="1" applyAlignment="1">
      <alignment horizontal="center"/>
    </xf>
    <xf numFmtId="0" fontId="14" fillId="25" borderId="11" xfId="70" applyFont="1" applyFill="1" applyBorder="1" applyAlignment="1">
      <alignment horizontal="center"/>
    </xf>
    <xf numFmtId="0" fontId="44" fillId="0" borderId="0" xfId="70" applyFont="1" applyProtection="1">
      <protection locked="0"/>
    </xf>
    <xf numFmtId="0" fontId="11" fillId="24" borderId="0" xfId="66" applyFont="1" applyFill="1" applyBorder="1" applyAlignment="1">
      <alignment horizontal="left" vertical="center"/>
    </xf>
    <xf numFmtId="0" fontId="46" fillId="25" borderId="0" xfId="63" applyFont="1" applyFill="1" applyBorder="1" applyAlignment="1">
      <alignment horizontal="left" vertical="center" wrapText="1"/>
    </xf>
    <xf numFmtId="0" fontId="15" fillId="25" borderId="0" xfId="70" applyFont="1" applyFill="1" applyBorder="1" applyAlignment="1">
      <alignment vertical="center"/>
    </xf>
    <xf numFmtId="4" fontId="6" fillId="25" borderId="0" xfId="63" applyNumberFormat="1" applyFont="1" applyFill="1" applyBorder="1" applyAlignment="1">
      <alignment horizontal="left" vertical="center" wrapText="1"/>
    </xf>
    <xf numFmtId="0" fontId="6" fillId="26" borderId="0" xfId="70" applyFont="1" applyFill="1" applyBorder="1" applyAlignment="1">
      <alignment vertical="center" wrapText="1"/>
    </xf>
    <xf numFmtId="0" fontId="6" fillId="25" borderId="0" xfId="70" applyFont="1" applyFill="1" applyBorder="1" applyAlignment="1">
      <alignment vertical="center" wrapText="1"/>
    </xf>
    <xf numFmtId="0" fontId="44" fillId="25" borderId="0" xfId="70" applyFont="1" applyFill="1" applyAlignment="1">
      <alignment vertical="center"/>
    </xf>
    <xf numFmtId="0" fontId="44" fillId="25" borderId="20" xfId="70" applyFont="1" applyFill="1" applyBorder="1" applyAlignment="1">
      <alignment vertical="center"/>
    </xf>
    <xf numFmtId="0" fontId="11" fillId="25" borderId="0" xfId="63" applyFont="1" applyFill="1" applyBorder="1" applyAlignment="1">
      <alignment horizontal="left" vertical="center" wrapText="1"/>
    </xf>
    <xf numFmtId="0" fontId="44" fillId="0" borderId="0" xfId="70" applyFont="1" applyAlignment="1">
      <alignment vertical="center"/>
    </xf>
    <xf numFmtId="0" fontId="11" fillId="24" borderId="0" xfId="40" applyFont="1" applyFill="1" applyBorder="1" applyAlignment="1">
      <alignment horizontal="left" vertical="center"/>
    </xf>
    <xf numFmtId="0" fontId="6" fillId="25" borderId="0" xfId="70" applyFont="1" applyFill="1" applyAlignment="1">
      <alignment vertical="center"/>
    </xf>
    <xf numFmtId="0" fontId="6" fillId="25" borderId="20" xfId="70" applyFont="1" applyFill="1" applyBorder="1" applyAlignment="1">
      <alignment vertical="center"/>
    </xf>
    <xf numFmtId="0" fontId="6" fillId="25" borderId="0" xfId="70" applyFont="1" applyFill="1" applyBorder="1" applyAlignment="1">
      <alignment vertical="center"/>
    </xf>
    <xf numFmtId="0" fontId="6" fillId="0" borderId="0" xfId="70" applyFont="1" applyAlignment="1">
      <alignment vertical="center"/>
    </xf>
    <xf numFmtId="0" fontId="11" fillId="27" borderId="0" xfId="40" applyFont="1" applyFill="1" applyBorder="1" applyAlignment="1">
      <alignment vertical="center"/>
    </xf>
    <xf numFmtId="4" fontId="6" fillId="26" borderId="0" xfId="63" applyNumberFormat="1" applyFont="1" applyFill="1" applyBorder="1" applyAlignment="1">
      <alignment horizontal="left" vertical="center" wrapText="1"/>
    </xf>
    <xf numFmtId="0" fontId="11" fillId="27" borderId="0" xfId="66" applyFont="1" applyFill="1" applyBorder="1" applyAlignment="1">
      <alignment horizontal="left" vertical="center"/>
    </xf>
    <xf numFmtId="0" fontId="6" fillId="26" borderId="0" xfId="70" applyFont="1" applyFill="1" applyAlignment="1">
      <alignment vertical="center" wrapText="1"/>
    </xf>
    <xf numFmtId="0" fontId="6" fillId="26" borderId="0" xfId="63" applyFont="1" applyFill="1" applyBorder="1" applyAlignment="1">
      <alignment horizontal="left" vertical="center" wrapText="1"/>
    </xf>
    <xf numFmtId="0" fontId="6" fillId="26" borderId="0" xfId="70" quotePrefix="1" applyFont="1" applyFill="1" applyBorder="1" applyAlignment="1">
      <alignment vertical="center" wrapText="1"/>
    </xf>
    <xf numFmtId="0" fontId="6" fillId="25" borderId="0" xfId="70" quotePrefix="1" applyFont="1" applyFill="1" applyBorder="1" applyAlignment="1">
      <alignment vertical="center" wrapText="1"/>
    </xf>
    <xf numFmtId="0" fontId="15" fillId="40" borderId="0" xfId="61" applyFont="1" applyFill="1" applyBorder="1" applyAlignment="1">
      <alignment horizontal="left" indent="1"/>
    </xf>
    <xf numFmtId="3" fontId="19" fillId="40" borderId="0" xfId="61" applyNumberFormat="1" applyFont="1" applyFill="1" applyBorder="1" applyAlignment="1">
      <alignment horizontal="center" wrapText="1"/>
    </xf>
    <xf numFmtId="0" fontId="15" fillId="40" borderId="0" xfId="61" applyFont="1" applyFill="1" applyBorder="1" applyAlignment="1"/>
    <xf numFmtId="0" fontId="44" fillId="25" borderId="0" xfId="70" applyFont="1" applyFill="1" applyProtection="1">
      <protection locked="0"/>
    </xf>
    <xf numFmtId="0" fontId="14" fillId="26" borderId="63" xfId="70" applyFont="1" applyFill="1" applyBorder="1" applyAlignment="1"/>
    <xf numFmtId="0" fontId="5" fillId="26" borderId="0" xfId="62" applyFill="1"/>
    <xf numFmtId="0" fontId="48" fillId="26" borderId="0" xfId="62" applyFont="1" applyFill="1"/>
    <xf numFmtId="0" fontId="44" fillId="25" borderId="19" xfId="70" applyFont="1" applyFill="1" applyBorder="1" applyProtection="1">
      <protection locked="0"/>
    </xf>
    <xf numFmtId="0" fontId="44" fillId="25" borderId="0" xfId="70" applyFont="1" applyFill="1" applyBorder="1" applyProtection="1">
      <protection locked="0"/>
    </xf>
    <xf numFmtId="0" fontId="19" fillId="24" borderId="0" xfId="40" applyFont="1" applyFill="1" applyBorder="1" applyProtection="1">
      <protection locked="0"/>
    </xf>
    <xf numFmtId="0" fontId="15" fillId="24" borderId="0" xfId="40" applyFont="1" applyFill="1" applyBorder="1" applyProtection="1">
      <protection locked="0"/>
    </xf>
    <xf numFmtId="167" fontId="15" fillId="25" borderId="0" xfId="70" applyNumberFormat="1" applyFont="1" applyFill="1" applyBorder="1" applyAlignment="1" applyProtection="1">
      <alignment horizontal="right"/>
      <protection locked="0"/>
    </xf>
    <xf numFmtId="0" fontId="9" fillId="25" borderId="0" xfId="70" applyFont="1" applyFill="1" applyBorder="1" applyProtection="1">
      <protection locked="0"/>
    </xf>
    <xf numFmtId="0" fontId="12" fillId="25" borderId="0" xfId="0" applyFont="1" applyFill="1" applyBorder="1" applyAlignment="1">
      <alignment horizontal="left" vertical="center"/>
    </xf>
    <xf numFmtId="49" fontId="53" fillId="37" borderId="0" xfId="40" applyNumberFormat="1" applyFont="1" applyFill="1" applyBorder="1" applyAlignment="1">
      <alignment horizontal="center" vertical="center" readingOrder="1"/>
    </xf>
    <xf numFmtId="2" fontId="45" fillId="26" borderId="0" xfId="70" applyNumberFormat="1" applyFont="1" applyFill="1" applyBorder="1" applyAlignment="1">
      <alignment horizontal="center"/>
    </xf>
    <xf numFmtId="0" fontId="14" fillId="25" borderId="0" xfId="0" applyFont="1" applyFill="1" applyBorder="1" applyAlignment="1">
      <alignment horizontal="center"/>
    </xf>
    <xf numFmtId="0" fontId="14" fillId="25" borderId="0" xfId="0" applyFont="1" applyFill="1" applyBorder="1" applyAlignment="1">
      <alignment horizontal="center"/>
    </xf>
    <xf numFmtId="0" fontId="83" fillId="26" borderId="0" xfId="62" applyFont="1" applyFill="1" applyBorder="1" applyAlignment="1">
      <alignment horizontal="center" vertical="center"/>
    </xf>
    <xf numFmtId="1" fontId="73" fillId="25" borderId="0" xfId="62" applyNumberFormat="1" applyFont="1" applyFill="1" applyBorder="1" applyAlignment="1">
      <alignment horizontal="right"/>
    </xf>
    <xf numFmtId="3" fontId="73" fillId="25" borderId="0" xfId="62" applyNumberFormat="1" applyFont="1" applyFill="1" applyBorder="1" applyAlignment="1">
      <alignment horizontal="right"/>
    </xf>
    <xf numFmtId="0" fontId="48" fillId="0" borderId="0" xfId="62" applyFont="1" applyFill="1" applyBorder="1"/>
    <xf numFmtId="0" fontId="59" fillId="0" borderId="0" xfId="62" applyFont="1" applyFill="1" applyBorder="1" applyAlignment="1"/>
    <xf numFmtId="0" fontId="48" fillId="26" borderId="0" xfId="62" applyFont="1" applyFill="1" applyBorder="1"/>
    <xf numFmtId="0" fontId="14" fillId="26" borderId="0" xfId="62" applyFont="1" applyFill="1" applyBorder="1" applyAlignment="1">
      <alignment horizontal="left" indent="1"/>
    </xf>
    <xf numFmtId="0" fontId="5" fillId="26" borderId="0" xfId="62" applyFill="1" applyBorder="1"/>
    <xf numFmtId="0" fontId="73" fillId="26" borderId="0" xfId="62" applyFont="1" applyFill="1" applyBorder="1" applyAlignment="1">
      <alignment horizontal="left"/>
    </xf>
    <xf numFmtId="3" fontId="43" fillId="26" borderId="0" xfId="62" applyNumberFormat="1" applyFont="1" applyFill="1" applyBorder="1" applyAlignment="1">
      <alignment horizontal="right"/>
    </xf>
    <xf numFmtId="0" fontId="32" fillId="26" borderId="0" xfId="40" applyFont="1" applyFill="1" applyBorder="1"/>
    <xf numFmtId="0" fontId="19" fillId="26" borderId="0" xfId="62" applyFont="1" applyFill="1" applyBorder="1" applyAlignment="1">
      <alignment horizontal="justify" wrapText="1"/>
    </xf>
    <xf numFmtId="0" fontId="62" fillId="26" borderId="0" xfId="62" applyFont="1" applyFill="1" applyBorder="1" applyAlignment="1">
      <alignment horizontal="left" vertical="center" indent="1"/>
    </xf>
    <xf numFmtId="0" fontId="60" fillId="26" borderId="0" xfId="62" applyFont="1" applyFill="1" applyBorder="1" applyAlignment="1">
      <alignment vertical="center"/>
    </xf>
    <xf numFmtId="0" fontId="59" fillId="26" borderId="0" xfId="62" applyFont="1" applyFill="1" applyBorder="1" applyAlignment="1">
      <alignment vertical="center"/>
    </xf>
    <xf numFmtId="1" fontId="14" fillId="26" borderId="0" xfId="40" applyNumberFormat="1" applyFont="1" applyFill="1" applyBorder="1" applyAlignment="1">
      <alignment horizontal="center" wrapText="1"/>
    </xf>
    <xf numFmtId="164" fontId="14" fillId="26" borderId="0" xfId="40" applyNumberFormat="1" applyFont="1" applyFill="1" applyBorder="1" applyAlignment="1">
      <alignment horizontal="right" wrapText="1" indent="2"/>
    </xf>
    <xf numFmtId="0" fontId="59" fillId="26" borderId="0" xfId="62" applyFont="1" applyFill="1" applyBorder="1"/>
    <xf numFmtId="1" fontId="73" fillId="25" borderId="0" xfId="62" applyNumberFormat="1" applyFont="1" applyFill="1" applyBorder="1" applyAlignment="1">
      <alignment horizontal="center"/>
    </xf>
    <xf numFmtId="3" fontId="73" fillId="25" borderId="0" xfId="62" applyNumberFormat="1" applyFont="1" applyFill="1" applyBorder="1" applyAlignment="1">
      <alignment horizontal="center"/>
    </xf>
    <xf numFmtId="3" fontId="14" fillId="25" borderId="0" xfId="62" applyNumberFormat="1" applyFont="1" applyFill="1" applyBorder="1" applyAlignment="1">
      <alignment horizontal="center"/>
    </xf>
    <xf numFmtId="0" fontId="14" fillId="26" borderId="0" xfId="0" applyFont="1" applyFill="1" applyBorder="1" applyAlignment="1">
      <alignment horizontal="center"/>
    </xf>
    <xf numFmtId="1" fontId="73" fillId="26" borderId="0" xfId="62" applyNumberFormat="1" applyFont="1" applyFill="1" applyBorder="1" applyAlignment="1">
      <alignment horizontal="right"/>
    </xf>
    <xf numFmtId="3" fontId="14" fillId="26" borderId="0" xfId="62" applyNumberFormat="1" applyFont="1" applyFill="1" applyBorder="1" applyAlignment="1">
      <alignment horizontal="right" indent="2"/>
    </xf>
    <xf numFmtId="3" fontId="73" fillId="26" borderId="0" xfId="62" applyNumberFormat="1" applyFont="1" applyFill="1" applyBorder="1" applyAlignment="1">
      <alignment horizontal="right"/>
    </xf>
    <xf numFmtId="3" fontId="14" fillId="26" borderId="0" xfId="62" applyNumberFormat="1" applyFont="1" applyFill="1" applyBorder="1" applyAlignment="1">
      <alignment horizontal="right"/>
    </xf>
    <xf numFmtId="1" fontId="14" fillId="26" borderId="64" xfId="0" applyNumberFormat="1" applyFont="1" applyFill="1" applyBorder="1" applyAlignment="1"/>
    <xf numFmtId="1" fontId="73" fillId="26" borderId="0" xfId="62" applyNumberFormat="1" applyFont="1" applyFill="1" applyBorder="1" applyAlignment="1"/>
    <xf numFmtId="3" fontId="73" fillId="26" borderId="0" xfId="62" applyNumberFormat="1" applyFont="1" applyFill="1" applyBorder="1" applyAlignment="1"/>
    <xf numFmtId="1" fontId="14" fillId="26" borderId="64" xfId="0" applyNumberFormat="1" applyFont="1" applyFill="1" applyBorder="1" applyAlignment="1">
      <alignment horizontal="center"/>
    </xf>
    <xf numFmtId="1" fontId="73" fillId="26" borderId="0" xfId="62" applyNumberFormat="1" applyFont="1" applyFill="1" applyBorder="1" applyAlignment="1">
      <alignment horizontal="center"/>
    </xf>
    <xf numFmtId="3" fontId="14" fillId="26" borderId="0" xfId="62" applyNumberFormat="1" applyFont="1" applyFill="1" applyBorder="1" applyAlignment="1">
      <alignment horizontal="center"/>
    </xf>
    <xf numFmtId="3" fontId="73" fillId="26" borderId="0" xfId="62" applyNumberFormat="1" applyFont="1" applyFill="1" applyBorder="1" applyAlignment="1">
      <alignment horizontal="center"/>
    </xf>
    <xf numFmtId="1" fontId="14" fillId="25" borderId="64" xfId="0" applyNumberFormat="1" applyFont="1" applyFill="1" applyBorder="1" applyAlignment="1">
      <alignment horizontal="center"/>
    </xf>
    <xf numFmtId="3" fontId="73" fillId="25" borderId="0" xfId="62" applyNumberFormat="1" applyFont="1" applyFill="1" applyBorder="1" applyAlignment="1"/>
    <xf numFmtId="1" fontId="14" fillId="25" borderId="64" xfId="0" applyNumberFormat="1" applyFont="1" applyFill="1" applyBorder="1" applyAlignment="1">
      <alignment horizontal="right"/>
    </xf>
    <xf numFmtId="0" fontId="14" fillId="25" borderId="0" xfId="0" applyFont="1" applyFill="1" applyBorder="1" applyAlignment="1">
      <alignment horizontal="right"/>
    </xf>
    <xf numFmtId="3" fontId="6" fillId="26" borderId="0" xfId="70" applyNumberFormat="1" applyFont="1" applyFill="1" applyBorder="1"/>
    <xf numFmtId="0" fontId="79" fillId="26" borderId="0" xfId="70" applyFont="1" applyFill="1" applyBorder="1" applyAlignment="1">
      <alignment horizontal="left" vertical="center"/>
    </xf>
    <xf numFmtId="3" fontId="15" fillId="26" borderId="0" xfId="70" applyNumberFormat="1" applyFont="1" applyFill="1" applyBorder="1" applyAlignment="1">
      <alignment horizontal="right"/>
    </xf>
    <xf numFmtId="0" fontId="19" fillId="25" borderId="65" xfId="62" applyFont="1" applyFill="1" applyBorder="1" applyAlignment="1">
      <alignment vertical="top"/>
    </xf>
    <xf numFmtId="0" fontId="78" fillId="26" borderId="66" xfId="0" applyFont="1" applyFill="1" applyBorder="1" applyAlignment="1">
      <alignment horizontal="left" vertical="center" wrapText="1"/>
    </xf>
    <xf numFmtId="0" fontId="78" fillId="26" borderId="0" xfId="0" applyFont="1" applyFill="1" applyBorder="1" applyAlignment="1">
      <alignment horizontal="left" vertical="center" wrapText="1"/>
    </xf>
    <xf numFmtId="1" fontId="14" fillId="26" borderId="64" xfId="0" applyNumberFormat="1" applyFont="1" applyFill="1" applyBorder="1" applyAlignment="1">
      <alignment horizontal="right"/>
    </xf>
    <xf numFmtId="0" fontId="14" fillId="26" borderId="0" xfId="0" applyFont="1" applyFill="1" applyBorder="1" applyAlignment="1">
      <alignment horizontal="right"/>
    </xf>
    <xf numFmtId="0" fontId="86" fillId="26" borderId="0" xfId="62" applyFont="1" applyFill="1" applyAlignment="1">
      <alignment horizontal="center"/>
    </xf>
    <xf numFmtId="0" fontId="73" fillId="26" borderId="0" xfId="62" applyFont="1" applyFill="1"/>
    <xf numFmtId="0" fontId="90"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5" fillId="25" borderId="0" xfId="62" applyNumberFormat="1" applyFont="1" applyFill="1" applyBorder="1" applyAlignment="1">
      <alignment horizontal="center"/>
    </xf>
    <xf numFmtId="3" fontId="15" fillId="25" borderId="0" xfId="62" applyNumberFormat="1" applyFont="1" applyFill="1" applyBorder="1" applyAlignment="1">
      <alignment horizontal="right"/>
    </xf>
    <xf numFmtId="3" fontId="15" fillId="26" borderId="0" xfId="62" applyNumberFormat="1" applyFont="1" applyFill="1" applyBorder="1" applyAlignment="1"/>
    <xf numFmtId="3" fontId="15" fillId="26" borderId="0" xfId="62" applyNumberFormat="1" applyFont="1" applyFill="1" applyBorder="1" applyAlignment="1">
      <alignment horizontal="center"/>
    </xf>
    <xf numFmtId="3" fontId="15" fillId="26" borderId="0" xfId="62" applyNumberFormat="1" applyFont="1" applyFill="1" applyBorder="1" applyAlignment="1">
      <alignment horizontal="right"/>
    </xf>
    <xf numFmtId="3" fontId="15" fillId="25" borderId="0" xfId="62" applyNumberFormat="1" applyFont="1" applyFill="1" applyBorder="1" applyAlignment="1"/>
    <xf numFmtId="165" fontId="5" fillId="0" borderId="0" xfId="70" applyNumberFormat="1" applyFill="1"/>
    <xf numFmtId="0" fontId="14" fillId="26" borderId="11" xfId="0" applyFont="1" applyFill="1" applyBorder="1" applyAlignment="1">
      <alignment horizontal="center"/>
    </xf>
    <xf numFmtId="0" fontId="15" fillId="25" borderId="0" xfId="70" applyNumberFormat="1" applyFont="1" applyFill="1" applyBorder="1" applyAlignment="1">
      <alignment horizontal="right"/>
    </xf>
    <xf numFmtId="0" fontId="5" fillId="26" borderId="0" xfId="62" applyFill="1" applyBorder="1" applyAlignment="1">
      <alignment vertical="center"/>
    </xf>
    <xf numFmtId="0" fontId="5" fillId="25" borderId="19" xfId="62" applyFill="1" applyBorder="1" applyAlignment="1">
      <alignment vertical="center"/>
    </xf>
    <xf numFmtId="0" fontId="5" fillId="0" borderId="0" xfId="62" applyFill="1" applyBorder="1" applyAlignment="1">
      <alignment vertical="center"/>
    </xf>
    <xf numFmtId="0" fontId="59" fillId="25" borderId="0" xfId="62" applyFont="1" applyFill="1" applyAlignment="1">
      <alignment vertical="center"/>
    </xf>
    <xf numFmtId="0" fontId="14" fillId="25" borderId="0" xfId="62" applyFont="1" applyFill="1" applyBorder="1" applyAlignment="1">
      <alignment horizontal="left" vertical="center"/>
    </xf>
    <xf numFmtId="0" fontId="14" fillId="25" borderId="0" xfId="62" applyFont="1" applyFill="1" applyBorder="1" applyAlignment="1">
      <alignment horizontal="justify" vertical="center"/>
    </xf>
    <xf numFmtId="3" fontId="15" fillId="25" borderId="0" xfId="62" applyNumberFormat="1" applyFont="1" applyFill="1" applyBorder="1" applyAlignment="1">
      <alignment vertical="center"/>
    </xf>
    <xf numFmtId="0" fontId="14" fillId="25" borderId="0" xfId="62" applyFont="1" applyFill="1" applyBorder="1" applyAlignment="1">
      <alignment horizontal="left"/>
    </xf>
    <xf numFmtId="0" fontId="86" fillId="26" borderId="0" xfId="62" applyFont="1" applyFill="1" applyAlignment="1">
      <alignment horizontal="center" vertical="center"/>
    </xf>
    <xf numFmtId="3" fontId="15" fillId="25" borderId="0" xfId="62" applyNumberFormat="1" applyFont="1" applyFill="1" applyBorder="1" applyAlignment="1">
      <alignment horizontal="center" vertical="center"/>
    </xf>
    <xf numFmtId="3" fontId="15" fillId="25" borderId="0" xfId="62" applyNumberFormat="1" applyFont="1" applyFill="1" applyBorder="1" applyAlignment="1">
      <alignment horizontal="right" vertical="center"/>
    </xf>
    <xf numFmtId="3" fontId="15" fillId="26" borderId="0" xfId="62" applyNumberFormat="1" applyFont="1" applyFill="1" applyBorder="1" applyAlignment="1">
      <alignment vertical="center"/>
    </xf>
    <xf numFmtId="3" fontId="15" fillId="26" borderId="0" xfId="62" applyNumberFormat="1" applyFont="1" applyFill="1" applyBorder="1" applyAlignment="1">
      <alignment horizontal="center" vertical="center"/>
    </xf>
    <xf numFmtId="3" fontId="15" fillId="26" borderId="0" xfId="62" applyNumberFormat="1" applyFont="1" applyFill="1" applyBorder="1" applyAlignment="1">
      <alignment horizontal="right" vertical="center"/>
    </xf>
    <xf numFmtId="164" fontId="15" fillId="27" borderId="20" xfId="40" applyNumberFormat="1" applyFont="1" applyFill="1" applyBorder="1" applyAlignment="1">
      <alignment horizontal="center" readingOrder="1"/>
    </xf>
    <xf numFmtId="164" fontId="15" fillId="27" borderId="0" xfId="40" applyNumberFormat="1" applyFont="1" applyFill="1" applyBorder="1" applyAlignment="1">
      <alignment horizontal="center" readingOrder="1"/>
    </xf>
    <xf numFmtId="0" fontId="73" fillId="25" borderId="0" xfId="70" applyFont="1" applyFill="1" applyBorder="1" applyAlignment="1">
      <alignment horizontal="left"/>
    </xf>
    <xf numFmtId="0" fontId="73" fillId="26" borderId="0" xfId="70" applyFont="1" applyFill="1" applyBorder="1" applyAlignment="1">
      <alignment horizontal="left"/>
    </xf>
    <xf numFmtId="0" fontId="14" fillId="25" borderId="0" xfId="70" applyFont="1" applyFill="1" applyBorder="1" applyAlignment="1">
      <alignment horizontal="left"/>
    </xf>
    <xf numFmtId="0" fontId="12" fillId="25" borderId="22" xfId="70" applyFont="1" applyFill="1" applyBorder="1" applyAlignment="1">
      <alignment horizontal="left"/>
    </xf>
    <xf numFmtId="0" fontId="19" fillId="24" borderId="0" xfId="40" applyFont="1" applyFill="1" applyBorder="1" applyAlignment="1" applyProtection="1">
      <alignment horizontal="left"/>
    </xf>
    <xf numFmtId="0" fontId="19" fillId="26" borderId="0" xfId="70" applyFont="1" applyFill="1" applyBorder="1" applyAlignment="1">
      <alignment vertical="top"/>
    </xf>
    <xf numFmtId="49" fontId="14" fillId="25" borderId="12" xfId="62" applyNumberFormat="1" applyFont="1" applyFill="1" applyBorder="1" applyAlignment="1">
      <alignment horizontal="center" vertical="center" wrapText="1"/>
    </xf>
    <xf numFmtId="0" fontId="14" fillId="25" borderId="57" xfId="62" applyFont="1" applyFill="1" applyBorder="1" applyAlignment="1">
      <alignment horizontal="center"/>
    </xf>
    <xf numFmtId="0" fontId="14" fillId="25" borderId="0" xfId="70" applyFont="1" applyFill="1" applyBorder="1" applyAlignment="1">
      <alignment horizontal="left"/>
    </xf>
    <xf numFmtId="165" fontId="12" fillId="26" borderId="0" xfId="70" applyNumberFormat="1" applyFont="1" applyFill="1" applyBorder="1" applyAlignment="1">
      <alignment horizontal="center" vertical="center"/>
    </xf>
    <xf numFmtId="0" fontId="14" fillId="25" borderId="12" xfId="70" applyFont="1" applyFill="1" applyBorder="1" applyAlignment="1">
      <alignment horizontal="center"/>
    </xf>
    <xf numFmtId="0" fontId="50" fillId="25" borderId="0" xfId="70" applyFont="1" applyFill="1" applyAlignment="1">
      <alignment vertical="center"/>
    </xf>
    <xf numFmtId="0" fontId="50" fillId="25" borderId="20" xfId="70" applyFont="1" applyFill="1" applyBorder="1" applyAlignment="1">
      <alignment vertical="center"/>
    </xf>
    <xf numFmtId="0" fontId="9" fillId="25" borderId="0" xfId="70" applyFont="1" applyFill="1" applyBorder="1" applyAlignment="1">
      <alignment vertical="center"/>
    </xf>
    <xf numFmtId="0" fontId="50" fillId="25" borderId="0" xfId="70" applyFont="1" applyFill="1" applyBorder="1" applyAlignment="1">
      <alignment vertical="center"/>
    </xf>
    <xf numFmtId="0" fontId="50" fillId="0" borderId="0" xfId="70" applyFont="1" applyAlignment="1">
      <alignment vertical="center"/>
    </xf>
    <xf numFmtId="1" fontId="84" fillId="26" borderId="0" xfId="70" applyNumberFormat="1" applyFont="1" applyFill="1" applyBorder="1" applyAlignment="1">
      <alignment horizontal="right" vertical="center"/>
    </xf>
    <xf numFmtId="167" fontId="5" fillId="0" borderId="0" xfId="70" applyNumberFormat="1" applyFill="1"/>
    <xf numFmtId="0" fontId="16" fillId="0" borderId="0" xfId="70" applyFont="1" applyAlignment="1"/>
    <xf numFmtId="164" fontId="59" fillId="0" borderId="0" xfId="70" applyNumberFormat="1" applyFont="1" applyFill="1"/>
    <xf numFmtId="168" fontId="5" fillId="0" borderId="0" xfId="70" applyNumberFormat="1" applyFill="1"/>
    <xf numFmtId="0" fontId="5" fillId="0" borderId="0" xfId="219" applyFont="1"/>
    <xf numFmtId="0" fontId="14" fillId="25" borderId="0" xfId="0" applyFont="1" applyFill="1" applyBorder="1" applyAlignment="1">
      <alignment horizontal="center"/>
    </xf>
    <xf numFmtId="0" fontId="56" fillId="26" borderId="0" xfId="62" applyFont="1" applyFill="1" applyBorder="1"/>
    <xf numFmtId="0" fontId="14" fillId="26" borderId="51" xfId="70" applyFont="1" applyFill="1" applyBorder="1" applyAlignment="1"/>
    <xf numFmtId="0" fontId="14" fillId="25" borderId="70" xfId="62" applyFont="1" applyFill="1" applyBorder="1" applyAlignment="1">
      <alignment horizontal="center"/>
    </xf>
    <xf numFmtId="167" fontId="15" fillId="27" borderId="70" xfId="40" applyNumberFormat="1" applyFont="1" applyFill="1" applyBorder="1" applyAlignment="1">
      <alignment horizontal="right" wrapText="1" indent="1"/>
    </xf>
    <xf numFmtId="167" fontId="73" fillId="26" borderId="0" xfId="62" applyNumberFormat="1" applyFont="1" applyFill="1" applyBorder="1" applyAlignment="1">
      <alignment horizontal="right" indent="1"/>
    </xf>
    <xf numFmtId="165" fontId="6" fillId="25" borderId="0" xfId="0" applyNumberFormat="1" applyFont="1" applyFill="1" applyBorder="1" applyAlignment="1">
      <alignment horizontal="right" indent="1"/>
    </xf>
    <xf numFmtId="167" fontId="73" fillId="27" borderId="71" xfId="40" applyNumberFormat="1" applyFont="1" applyFill="1" applyBorder="1" applyAlignment="1">
      <alignment horizontal="right" wrapText="1" indent="1"/>
    </xf>
    <xf numFmtId="167" fontId="15" fillId="27" borderId="71" xfId="40" applyNumberFormat="1" applyFont="1" applyFill="1" applyBorder="1" applyAlignment="1">
      <alignment horizontal="right" wrapText="1" indent="1"/>
    </xf>
    <xf numFmtId="167" fontId="15" fillId="27" borderId="71" xfId="40" applyNumberFormat="1" applyFont="1" applyFill="1" applyBorder="1" applyAlignment="1">
      <alignment horizontal="center" wrapText="1"/>
    </xf>
    <xf numFmtId="165" fontId="73" fillId="27" borderId="71" xfId="58" applyNumberFormat="1" applyFont="1" applyFill="1" applyBorder="1" applyAlignment="1">
      <alignment horizontal="right" wrapText="1" indent="1"/>
    </xf>
    <xf numFmtId="165" fontId="15" fillId="27" borderId="71" xfId="40" applyNumberFormat="1" applyFont="1" applyFill="1" applyBorder="1" applyAlignment="1">
      <alignment horizontal="right" wrapText="1" indent="1"/>
    </xf>
    <xf numFmtId="2" fontId="15" fillId="27" borderId="71" xfId="40" applyNumberFormat="1" applyFont="1" applyFill="1" applyBorder="1" applyAlignment="1">
      <alignment horizontal="right" wrapText="1" indent="1"/>
    </xf>
    <xf numFmtId="167" fontId="73" fillId="27" borderId="70" xfId="40" applyNumberFormat="1" applyFont="1" applyFill="1" applyBorder="1" applyAlignment="1">
      <alignment horizontal="right" wrapText="1" indent="1"/>
    </xf>
    <xf numFmtId="0" fontId="70" fillId="0" borderId="0" xfId="70" applyFont="1"/>
    <xf numFmtId="3" fontId="70" fillId="0" borderId="0" xfId="70" applyNumberFormat="1" applyFont="1"/>
    <xf numFmtId="0" fontId="70" fillId="0" borderId="0" xfId="70" applyFont="1" applyAlignment="1">
      <alignment vertical="center"/>
    </xf>
    <xf numFmtId="0" fontId="70" fillId="0" borderId="0" xfId="70" applyFont="1" applyAlignment="1"/>
    <xf numFmtId="0" fontId="70" fillId="0" borderId="0" xfId="62" applyFont="1"/>
    <xf numFmtId="0" fontId="20" fillId="25" borderId="0" xfId="0" applyFont="1" applyFill="1" applyBorder="1" applyAlignment="1"/>
    <xf numFmtId="164" fontId="15" fillId="24" borderId="0" xfId="40" applyNumberFormat="1" applyFont="1" applyFill="1" applyBorder="1" applyAlignment="1">
      <alignment wrapText="1"/>
    </xf>
    <xf numFmtId="0" fontId="15" fillId="25" borderId="0" xfId="0" applyFont="1" applyFill="1" applyBorder="1" applyAlignment="1">
      <alignment horizontal="left" indent="4"/>
    </xf>
    <xf numFmtId="0" fontId="15" fillId="26" borderId="0" xfId="0" applyFont="1" applyFill="1" applyBorder="1"/>
    <xf numFmtId="0" fontId="14" fillId="25" borderId="0" xfId="0" applyFont="1" applyFill="1" applyBorder="1" applyAlignment="1"/>
    <xf numFmtId="0" fontId="14" fillId="25" borderId="0" xfId="0" applyFont="1" applyFill="1" applyBorder="1" applyAlignment="1">
      <alignment horizontal="center"/>
    </xf>
    <xf numFmtId="0" fontId="13" fillId="25" borderId="0" xfId="0" applyFont="1" applyFill="1" applyBorder="1"/>
    <xf numFmtId="0" fontId="17" fillId="30" borderId="20" xfId="62" applyFont="1" applyFill="1" applyBorder="1" applyAlignment="1" applyProtection="1">
      <alignment horizontal="center" vertical="center"/>
    </xf>
    <xf numFmtId="165" fontId="48" fillId="0" borderId="0" xfId="0" applyNumberFormat="1" applyFont="1"/>
    <xf numFmtId="0" fontId="96" fillId="35" borderId="0" xfId="68" applyFill="1" applyAlignment="1" applyProtection="1"/>
    <xf numFmtId="174" fontId="15" fillId="36" borderId="0" xfId="62" applyNumberFormat="1" applyFont="1" applyFill="1" applyAlignment="1">
      <alignment horizontal="right" vertical="center" wrapText="1"/>
    </xf>
    <xf numFmtId="174" fontId="15" fillId="26" borderId="0" xfId="62" applyNumberFormat="1" applyFont="1" applyFill="1" applyBorder="1" applyAlignment="1">
      <alignment horizontal="right" vertical="center" wrapText="1"/>
    </xf>
    <xf numFmtId="167" fontId="73" fillId="26" borderId="10" xfId="0" applyNumberFormat="1" applyFont="1" applyFill="1" applyBorder="1" applyAlignment="1">
      <alignment horizontal="right" vertical="center" indent="2"/>
    </xf>
    <xf numFmtId="167" fontId="6" fillId="26" borderId="0" xfId="0" applyNumberFormat="1" applyFont="1" applyFill="1" applyBorder="1" applyAlignment="1">
      <alignment horizontal="right" indent="2"/>
    </xf>
    <xf numFmtId="165" fontId="73" fillId="26" borderId="10" xfId="0" applyNumberFormat="1" applyFont="1" applyFill="1" applyBorder="1" applyAlignment="1">
      <alignment horizontal="right" vertical="center" indent="2"/>
    </xf>
    <xf numFmtId="165" fontId="6" fillId="26" borderId="0" xfId="0" applyNumberFormat="1" applyFont="1" applyFill="1" applyBorder="1" applyAlignment="1">
      <alignment horizontal="right" indent="2"/>
    </xf>
    <xf numFmtId="167" fontId="6" fillId="25" borderId="0" xfId="0" applyNumberFormat="1" applyFont="1" applyFill="1" applyBorder="1" applyAlignment="1">
      <alignment horizontal="right" indent="1"/>
    </xf>
    <xf numFmtId="0" fontId="92" fillId="32" borderId="0" xfId="62" applyFont="1" applyFill="1" applyBorder="1" applyAlignment="1">
      <alignment wrapText="1"/>
    </xf>
    <xf numFmtId="0" fontId="14" fillId="25" borderId="0" xfId="70" applyFont="1" applyFill="1" applyBorder="1" applyAlignment="1">
      <alignment horizontal="left"/>
    </xf>
    <xf numFmtId="167" fontId="6" fillId="26" borderId="0" xfId="0" applyNumberFormat="1" applyFont="1" applyFill="1" applyBorder="1" applyAlignment="1">
      <alignment horizontal="right" indent="1"/>
    </xf>
    <xf numFmtId="1" fontId="70" fillId="0" borderId="0" xfId="70" applyNumberFormat="1" applyFont="1" applyAlignment="1"/>
    <xf numFmtId="0" fontId="16" fillId="25" borderId="0" xfId="70" applyFont="1" applyFill="1" applyAlignment="1"/>
    <xf numFmtId="0" fontId="16" fillId="25" borderId="20" xfId="70" applyFont="1" applyFill="1" applyBorder="1" applyAlignment="1"/>
    <xf numFmtId="0" fontId="16" fillId="25" borderId="0" xfId="70" applyFont="1" applyFill="1" applyBorder="1" applyAlignment="1"/>
    <xf numFmtId="0" fontId="73" fillId="25" borderId="0" xfId="70" applyFont="1" applyFill="1" applyBorder="1" applyAlignment="1">
      <alignment horizontal="left"/>
    </xf>
    <xf numFmtId="0" fontId="12"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6" fillId="26" borderId="0" xfId="70" applyFont="1" applyFill="1" applyAlignment="1"/>
    <xf numFmtId="0" fontId="5" fillId="26" borderId="0" xfId="63" applyFill="1" applyAlignment="1"/>
    <xf numFmtId="0" fontId="5" fillId="25" borderId="0" xfId="63" applyFont="1" applyFill="1" applyAlignment="1">
      <alignment vertical="center"/>
    </xf>
    <xf numFmtId="0" fontId="5" fillId="25" borderId="0" xfId="63" applyFont="1" applyFill="1" applyBorder="1" applyAlignment="1">
      <alignment vertical="center"/>
    </xf>
    <xf numFmtId="0" fontId="5" fillId="26" borderId="0" xfId="63" applyFont="1" applyFill="1" applyAlignment="1">
      <alignment vertical="center"/>
    </xf>
    <xf numFmtId="0" fontId="5" fillId="0" borderId="0" xfId="63" applyFont="1" applyAlignment="1">
      <alignment vertical="center"/>
    </xf>
    <xf numFmtId="0" fontId="5" fillId="25" borderId="0" xfId="63" applyFont="1" applyFill="1"/>
    <xf numFmtId="0" fontId="13" fillId="25" borderId="0" xfId="63" applyFont="1" applyFill="1" applyBorder="1"/>
    <xf numFmtId="0" fontId="5" fillId="26" borderId="0" xfId="63" applyFont="1" applyFill="1"/>
    <xf numFmtId="0" fontId="5" fillId="0" borderId="0" xfId="63" applyFont="1"/>
    <xf numFmtId="0" fontId="13" fillId="26" borderId="0" xfId="63" applyFont="1" applyFill="1" applyBorder="1"/>
    <xf numFmtId="0" fontId="82" fillId="25" borderId="19" xfId="63" applyFont="1" applyFill="1" applyBorder="1"/>
    <xf numFmtId="1" fontId="15" fillId="26" borderId="0" xfId="63" applyNumberFormat="1" applyFont="1" applyFill="1" applyBorder="1" applyAlignment="1">
      <alignment horizontal="center" vertical="center" wrapText="1"/>
    </xf>
    <xf numFmtId="0" fontId="6" fillId="26" borderId="0" xfId="63" applyFont="1" applyFill="1" applyAlignment="1"/>
    <xf numFmtId="0" fontId="120" fillId="26" borderId="0" xfId="70" applyFont="1" applyFill="1" applyBorder="1"/>
    <xf numFmtId="0" fontId="14" fillId="26" borderId="11" xfId="70" applyFont="1" applyFill="1" applyBorder="1" applyAlignment="1">
      <alignment horizont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2" fillId="25" borderId="23" xfId="70" applyFont="1" applyFill="1" applyBorder="1" applyAlignment="1">
      <alignment horizontal="left"/>
    </xf>
    <xf numFmtId="0" fontId="12" fillId="25" borderId="0" xfId="70" applyFont="1" applyFill="1" applyBorder="1" applyAlignment="1">
      <alignment horizontal="left"/>
    </xf>
    <xf numFmtId="0" fontId="5" fillId="0" borderId="0" xfId="0" applyFont="1"/>
    <xf numFmtId="165" fontId="5" fillId="0" borderId="0" xfId="70" applyNumberFormat="1" applyAlignment="1"/>
    <xf numFmtId="0" fontId="14" fillId="25" borderId="49" xfId="70" applyFont="1" applyFill="1" applyBorder="1" applyAlignment="1">
      <alignment horizontal="center" vertical="center" wrapText="1"/>
    </xf>
    <xf numFmtId="0" fontId="14" fillId="25" borderId="76" xfId="70" applyFont="1" applyFill="1" applyBorder="1" applyAlignment="1">
      <alignment horizontal="center" vertical="center" wrapText="1"/>
    </xf>
    <xf numFmtId="0" fontId="14" fillId="25" borderId="13" xfId="70" applyFont="1" applyFill="1" applyBorder="1" applyAlignment="1">
      <alignment horizontal="center" vertical="center" wrapText="1"/>
    </xf>
    <xf numFmtId="0" fontId="73" fillId="25" borderId="0" xfId="78" applyFont="1" applyFill="1" applyBorder="1" applyAlignment="1">
      <alignment horizontal="left" vertical="center"/>
    </xf>
    <xf numFmtId="171" fontId="73" fillId="26" borderId="49" xfId="70" applyNumberFormat="1" applyFont="1" applyFill="1" applyBorder="1" applyAlignment="1">
      <alignment horizontal="right" vertical="center" wrapText="1"/>
    </xf>
    <xf numFmtId="165" fontId="73" fillId="26" borderId="49" xfId="70" applyNumberFormat="1" applyFont="1" applyFill="1" applyBorder="1" applyAlignment="1">
      <alignment horizontal="right" vertical="center" wrapText="1" indent="2"/>
    </xf>
    <xf numFmtId="3" fontId="73" fillId="26" borderId="0" xfId="70" applyNumberFormat="1" applyFont="1" applyFill="1" applyBorder="1" applyAlignment="1">
      <alignment horizontal="right" vertical="center" wrapText="1"/>
    </xf>
    <xf numFmtId="167" fontId="73"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wrapText="1"/>
    </xf>
    <xf numFmtId="165" fontId="11" fillId="26" borderId="0" xfId="70" applyNumberFormat="1" applyFont="1" applyFill="1" applyBorder="1" applyAlignment="1">
      <alignment horizontal="right" vertical="center" wrapText="1" indent="2"/>
    </xf>
    <xf numFmtId="3" fontId="11" fillId="26" borderId="0" xfId="70" applyNumberFormat="1" applyFont="1" applyFill="1" applyBorder="1" applyAlignment="1">
      <alignment horizontal="right" vertical="center" wrapText="1"/>
    </xf>
    <xf numFmtId="167" fontId="11" fillId="25" borderId="0" xfId="70" applyNumberFormat="1" applyFont="1" applyFill="1" applyBorder="1" applyAlignment="1">
      <alignment horizontal="right" vertical="center" wrapText="1" indent="2"/>
    </xf>
    <xf numFmtId="171" fontId="6" fillId="26" borderId="0" xfId="70" applyNumberFormat="1" applyFont="1" applyFill="1" applyBorder="1" applyAlignment="1">
      <alignment horizontal="right" vertical="center" wrapText="1"/>
    </xf>
    <xf numFmtId="165" fontId="6" fillId="26" borderId="0" xfId="70" applyNumberFormat="1" applyFont="1" applyFill="1" applyBorder="1" applyAlignment="1">
      <alignment horizontal="right" vertical="center" wrapText="1" indent="2"/>
    </xf>
    <xf numFmtId="3" fontId="6" fillId="26" borderId="0" xfId="70" applyNumberFormat="1" applyFont="1" applyFill="1" applyBorder="1" applyAlignment="1">
      <alignment horizontal="right" vertical="center" wrapText="1"/>
    </xf>
    <xf numFmtId="167" fontId="6"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xf>
    <xf numFmtId="165" fontId="11" fillId="26" borderId="0" xfId="70" applyNumberFormat="1" applyFont="1" applyFill="1" applyBorder="1" applyAlignment="1">
      <alignment horizontal="right" vertical="center" indent="2"/>
    </xf>
    <xf numFmtId="171" fontId="6" fillId="26" borderId="0" xfId="70" applyNumberFormat="1" applyFont="1" applyFill="1" applyBorder="1" applyAlignment="1">
      <alignment horizontal="right" vertical="center"/>
    </xf>
    <xf numFmtId="165" fontId="6" fillId="26" borderId="0" xfId="70" applyNumberFormat="1" applyFont="1" applyFill="1" applyBorder="1" applyAlignment="1">
      <alignment horizontal="right" vertical="center" indent="2"/>
    </xf>
    <xf numFmtId="0" fontId="6" fillId="0" borderId="0" xfId="70" applyFont="1" applyFill="1" applyAlignment="1">
      <alignment vertical="center"/>
    </xf>
    <xf numFmtId="0" fontId="11" fillId="26" borderId="0" xfId="70" applyFont="1" applyFill="1" applyBorder="1" applyAlignment="1">
      <alignment horizontal="right" vertical="center"/>
    </xf>
    <xf numFmtId="0" fontId="6" fillId="0" borderId="0" xfId="70" applyFont="1" applyFill="1" applyAlignment="1">
      <alignment vertical="top"/>
    </xf>
    <xf numFmtId="1" fontId="15" fillId="25" borderId="0" xfId="70" applyNumberFormat="1" applyFont="1" applyFill="1" applyBorder="1" applyAlignment="1">
      <alignment vertical="top"/>
    </xf>
    <xf numFmtId="0" fontId="5" fillId="25" borderId="0" xfId="70" applyNumberFormat="1" applyFont="1" applyFill="1" applyBorder="1" applyAlignment="1">
      <alignment vertical="top"/>
    </xf>
    <xf numFmtId="0" fontId="6" fillId="25" borderId="0" xfId="70" applyFont="1" applyFill="1" applyBorder="1" applyAlignment="1">
      <alignment vertical="top"/>
    </xf>
    <xf numFmtId="0" fontId="8" fillId="0" borderId="0" xfId="70" applyFont="1" applyFill="1" applyBorder="1"/>
    <xf numFmtId="0" fontId="59" fillId="0" borderId="0" xfId="70" applyFont="1" applyFill="1" applyAlignment="1"/>
    <xf numFmtId="0" fontId="5" fillId="0" borderId="0" xfId="70" applyFill="1" applyBorder="1"/>
    <xf numFmtId="0" fontId="16" fillId="0" borderId="0" xfId="70" applyFont="1" applyFill="1" applyBorder="1"/>
    <xf numFmtId="0" fontId="15" fillId="0" borderId="0" xfId="70" applyFont="1" applyFill="1" applyBorder="1" applyAlignment="1"/>
    <xf numFmtId="49" fontId="15" fillId="0" borderId="0" xfId="70" applyNumberFormat="1" applyFont="1" applyFill="1" applyBorder="1" applyAlignment="1">
      <alignment horizontal="right"/>
    </xf>
    <xf numFmtId="0" fontId="5" fillId="0" borderId="0" xfId="70" applyNumberFormat="1" applyFill="1"/>
    <xf numFmtId="0" fontId="19" fillId="0" borderId="0" xfId="70" applyFont="1" applyFill="1" applyBorder="1" applyAlignment="1">
      <alignment horizontal="right"/>
    </xf>
    <xf numFmtId="0" fontId="73" fillId="25" borderId="0" xfId="70" applyFont="1" applyFill="1" applyBorder="1" applyAlignment="1">
      <alignment horizontal="left"/>
    </xf>
    <xf numFmtId="0" fontId="14" fillId="25"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123" fillId="25" borderId="0" xfId="68" applyNumberFormat="1" applyFont="1" applyFill="1" applyBorder="1" applyAlignment="1" applyProtection="1">
      <alignment vertical="justify" wrapText="1"/>
      <protection locked="0"/>
    </xf>
    <xf numFmtId="0" fontId="12" fillId="0" borderId="0" xfId="70" applyFont="1" applyAlignment="1">
      <alignment horizontal="left"/>
    </xf>
    <xf numFmtId="2" fontId="73" fillId="24" borderId="0" xfId="40" applyNumberFormat="1" applyFont="1" applyFill="1" applyBorder="1" applyAlignment="1">
      <alignment horizontal="center" vertical="center" wrapText="1"/>
    </xf>
    <xf numFmtId="0" fontId="74" fillId="25" borderId="0" xfId="63" applyFont="1" applyFill="1" applyAlignment="1"/>
    <xf numFmtId="0" fontId="74" fillId="25" borderId="0" xfId="63" applyFont="1" applyFill="1" applyBorder="1" applyAlignment="1"/>
    <xf numFmtId="0" fontId="73" fillId="24" borderId="0" xfId="66" applyFont="1" applyFill="1" applyBorder="1" applyAlignment="1">
      <alignment horizontal="left"/>
    </xf>
    <xf numFmtId="0" fontId="73" fillId="27" borderId="0" xfId="40" applyFont="1" applyFill="1" applyBorder="1" applyAlignment="1"/>
    <xf numFmtId="0" fontId="74" fillId="26" borderId="0" xfId="63" applyFont="1" applyFill="1" applyAlignment="1"/>
    <xf numFmtId="0" fontId="74" fillId="0" borderId="0" xfId="63" applyFont="1" applyAlignment="1"/>
    <xf numFmtId="165" fontId="48" fillId="0" borderId="0" xfId="0" applyNumberFormat="1" applyFont="1" applyFill="1"/>
    <xf numFmtId="177" fontId="26" fillId="27" borderId="0" xfId="220" applyNumberFormat="1" applyFont="1" applyFill="1" applyBorder="1" applyAlignment="1">
      <alignment horizontal="center" wrapText="1"/>
    </xf>
    <xf numFmtId="177" fontId="26" fillId="27" borderId="0" xfId="220" applyNumberFormat="1" applyFont="1" applyFill="1" applyBorder="1" applyAlignment="1">
      <alignment horizontal="right" wrapText="1" indent="1"/>
    </xf>
    <xf numFmtId="0" fontId="26" fillId="25" borderId="0" xfId="62" applyFont="1" applyFill="1" applyBorder="1" applyAlignment="1">
      <alignment horizontal="left" indent="1"/>
    </xf>
    <xf numFmtId="177" fontId="26" fillId="27" borderId="71" xfId="220" applyNumberFormat="1" applyFont="1" applyFill="1" applyBorder="1" applyAlignment="1">
      <alignment horizontal="right" wrapText="1" indent="1"/>
    </xf>
    <xf numFmtId="0" fontId="73" fillId="25" borderId="0" xfId="0" applyFont="1" applyFill="1" applyBorder="1" applyAlignment="1">
      <alignment horizontal="left"/>
    </xf>
    <xf numFmtId="0" fontId="8" fillId="25" borderId="0" xfId="0" applyFont="1" applyFill="1" applyBorder="1"/>
    <xf numFmtId="0" fontId="12" fillId="25" borderId="22" xfId="70" applyFont="1" applyFill="1" applyBorder="1" applyAlignment="1">
      <alignment horizontal="left"/>
    </xf>
    <xf numFmtId="0" fontId="12" fillId="25" borderId="0" xfId="70" applyFont="1" applyFill="1" applyBorder="1" applyAlignment="1">
      <alignment horizontal="left"/>
    </xf>
    <xf numFmtId="0" fontId="13" fillId="25" borderId="0" xfId="0" applyFont="1" applyFill="1" applyBorder="1"/>
    <xf numFmtId="0" fontId="14" fillId="25" borderId="12" xfId="62" applyFont="1" applyFill="1" applyBorder="1" applyAlignment="1">
      <alignment horizontal="center"/>
    </xf>
    <xf numFmtId="167" fontId="5" fillId="0" borderId="0" xfId="62" applyNumberFormat="1"/>
    <xf numFmtId="3" fontId="84" fillId="25" borderId="0" xfId="63" applyNumberFormat="1" applyFont="1" applyFill="1" applyBorder="1" applyAlignment="1"/>
    <xf numFmtId="0" fontId="44" fillId="26" borderId="31" xfId="63" applyFont="1" applyFill="1" applyBorder="1" applyAlignment="1">
      <alignment horizontal="left" vertical="center"/>
    </xf>
    <xf numFmtId="0" fontId="44" fillId="26" borderId="32" xfId="63" applyFont="1" applyFill="1" applyBorder="1" applyAlignment="1">
      <alignment horizontal="left" vertical="center"/>
    </xf>
    <xf numFmtId="0" fontId="19" fillId="25" borderId="48" xfId="63" applyFont="1" applyFill="1" applyBorder="1" applyAlignment="1">
      <alignment horizontal="right"/>
    </xf>
    <xf numFmtId="167" fontId="73" fillId="26" borderId="0" xfId="62" applyNumberFormat="1" applyFont="1" applyFill="1" applyBorder="1" applyAlignment="1">
      <alignment horizontal="left" indent="1"/>
    </xf>
    <xf numFmtId="167" fontId="6" fillId="25" borderId="0" xfId="0" applyNumberFormat="1" applyFont="1" applyFill="1" applyBorder="1" applyAlignment="1">
      <alignment horizontal="left" indent="1"/>
    </xf>
    <xf numFmtId="0" fontId="124" fillId="0" borderId="0" xfId="0" applyFont="1"/>
    <xf numFmtId="178" fontId="0" fillId="0" borderId="0" xfId="51" applyNumberFormat="1" applyFont="1"/>
    <xf numFmtId="0" fontId="14" fillId="26" borderId="13" xfId="62" applyFont="1" applyFill="1" applyBorder="1" applyAlignment="1">
      <alignment horizontal="center" vertical="center"/>
    </xf>
    <xf numFmtId="0" fontId="14" fillId="25" borderId="81" xfId="70" applyFont="1" applyFill="1" applyBorder="1" applyAlignment="1">
      <alignment horizontal="center"/>
    </xf>
    <xf numFmtId="0" fontId="82" fillId="25" borderId="19" xfId="63" applyFont="1" applyFill="1" applyBorder="1" applyAlignment="1"/>
    <xf numFmtId="0" fontId="21" fillId="25" borderId="0" xfId="63" applyFont="1" applyFill="1" applyBorder="1" applyAlignment="1">
      <alignment horizontal="center" wrapText="1"/>
    </xf>
    <xf numFmtId="0" fontId="21" fillId="0" borderId="0" xfId="63" applyFont="1" applyBorder="1" applyAlignment="1">
      <alignment horizontal="center" wrapText="1"/>
    </xf>
    <xf numFmtId="0" fontId="8" fillId="26" borderId="0" xfId="0" applyFont="1" applyFill="1" applyBorder="1"/>
    <xf numFmtId="0" fontId="5" fillId="25" borderId="0" xfId="53" applyFill="1"/>
    <xf numFmtId="0" fontId="12" fillId="25" borderId="0" xfId="53" applyFont="1" applyFill="1" applyBorder="1" applyAlignment="1">
      <alignment horizontal="left"/>
    </xf>
    <xf numFmtId="0" fontId="13" fillId="25" borderId="0" xfId="72" applyFont="1" applyFill="1" applyBorder="1"/>
    <xf numFmtId="0" fontId="14" fillId="25" borderId="0" xfId="72" applyFont="1" applyFill="1" applyBorder="1" applyAlignment="1">
      <alignment horizontal="center"/>
    </xf>
    <xf numFmtId="0" fontId="5" fillId="26" borderId="0" xfId="53" applyFill="1"/>
    <xf numFmtId="0" fontId="5" fillId="0" borderId="0" xfId="53"/>
    <xf numFmtId="0" fontId="44" fillId="25" borderId="0" xfId="53" applyFont="1" applyFill="1"/>
    <xf numFmtId="0" fontId="46" fillId="25" borderId="0" xfId="53" applyFont="1" applyFill="1" applyBorder="1" applyAlignment="1">
      <alignment horizontal="left"/>
    </xf>
    <xf numFmtId="0" fontId="44" fillId="0" borderId="0" xfId="53" applyFont="1"/>
    <xf numFmtId="0" fontId="5" fillId="25" borderId="0" xfId="53" applyFont="1" applyFill="1"/>
    <xf numFmtId="3" fontId="6" fillId="27" borderId="0" xfId="40" applyNumberFormat="1" applyFont="1" applyFill="1" applyBorder="1" applyAlignment="1">
      <alignment horizontal="left" vertical="center" wrapText="1"/>
    </xf>
    <xf numFmtId="0" fontId="5" fillId="25" borderId="19" xfId="72" applyFont="1" applyFill="1" applyBorder="1"/>
    <xf numFmtId="0" fontId="5" fillId="0" borderId="0" xfId="53" applyFont="1"/>
    <xf numFmtId="0" fontId="15" fillId="25" borderId="0" xfId="78" applyFont="1" applyFill="1" applyBorder="1" applyAlignment="1">
      <alignment horizontal="left" wrapText="1" indent="1"/>
    </xf>
    <xf numFmtId="0" fontId="5" fillId="25" borderId="0" xfId="78" applyFill="1" applyBorder="1"/>
    <xf numFmtId="0" fontId="12" fillId="25" borderId="0" xfId="72" applyFont="1" applyFill="1" applyBorder="1" applyAlignment="1">
      <alignment vertical="center"/>
    </xf>
    <xf numFmtId="0" fontId="5" fillId="26" borderId="0" xfId="78" applyFill="1"/>
    <xf numFmtId="0" fontId="5" fillId="0" borderId="0" xfId="78"/>
    <xf numFmtId="0" fontId="87" fillId="25" borderId="0" xfId="62" applyFont="1" applyFill="1" applyBorder="1" applyAlignment="1">
      <alignment horizontal="left"/>
    </xf>
    <xf numFmtId="49" fontId="53" fillId="27" borderId="0" xfId="40" applyNumberFormat="1" applyFont="1" applyFill="1" applyBorder="1" applyAlignment="1">
      <alignment horizontal="center" vertical="center" readingOrder="1"/>
    </xf>
    <xf numFmtId="0" fontId="5" fillId="26" borderId="0" xfId="72" applyFill="1" applyBorder="1"/>
    <xf numFmtId="0" fontId="44" fillId="26" borderId="0" xfId="53" applyFont="1" applyFill="1"/>
    <xf numFmtId="0" fontId="5" fillId="26" borderId="0" xfId="53" applyFont="1" applyFill="1"/>
    <xf numFmtId="0" fontId="8" fillId="26" borderId="0" xfId="72" applyFont="1" applyFill="1" applyBorder="1"/>
    <xf numFmtId="0" fontId="17" fillId="26" borderId="0" xfId="71" applyFont="1" applyFill="1" applyBorder="1" applyAlignment="1">
      <alignment horizontal="center" vertical="center"/>
    </xf>
    <xf numFmtId="0" fontId="14" fillId="25" borderId="58" xfId="0" applyFont="1" applyFill="1" applyBorder="1" applyAlignment="1">
      <alignment horizontal="center"/>
    </xf>
    <xf numFmtId="171" fontId="6" fillId="25" borderId="0" xfId="78" applyNumberFormat="1" applyFont="1" applyFill="1" applyBorder="1" applyAlignment="1">
      <alignment vertical="center"/>
    </xf>
    <xf numFmtId="171" fontId="6" fillId="25" borderId="0" xfId="78" applyNumberFormat="1" applyFont="1" applyFill="1" applyBorder="1" applyAlignment="1">
      <alignment horizontal="right" vertical="center"/>
    </xf>
    <xf numFmtId="3" fontId="6" fillId="25" borderId="0" xfId="78" applyNumberFormat="1" applyFont="1" applyFill="1" applyBorder="1" applyAlignment="1">
      <alignment vertical="center"/>
    </xf>
    <xf numFmtId="0" fontId="87" fillId="25" borderId="0" xfId="62" applyFont="1" applyFill="1" applyBorder="1"/>
    <xf numFmtId="49" fontId="15" fillId="25" borderId="0" xfId="62" applyNumberFormat="1" applyFont="1" applyFill="1" applyBorder="1" applyAlignment="1">
      <alignment horizontal="right"/>
    </xf>
    <xf numFmtId="4" fontId="84" fillId="27" borderId="0" xfId="40" applyNumberFormat="1" applyFont="1" applyFill="1" applyBorder="1" applyAlignment="1">
      <alignment horizontal="right" wrapText="1"/>
    </xf>
    <xf numFmtId="0" fontId="74" fillId="0" borderId="0" xfId="63" applyFont="1" applyAlignment="1">
      <alignment horizontal="right"/>
    </xf>
    <xf numFmtId="0" fontId="45" fillId="27" borderId="0" xfId="66" applyFont="1" applyFill="1" applyBorder="1" applyAlignment="1">
      <alignment horizontal="left"/>
    </xf>
    <xf numFmtId="0" fontId="43" fillId="26" borderId="0" xfId="70" applyFont="1" applyFill="1" applyBorder="1" applyAlignment="1"/>
    <xf numFmtId="0" fontId="15" fillId="24" borderId="0" xfId="40" applyFont="1" applyFill="1" applyBorder="1" applyAlignment="1" applyProtection="1">
      <alignment horizontal="left" indent="1"/>
    </xf>
    <xf numFmtId="0" fontId="5" fillId="25" borderId="0" xfId="70" applyFill="1" applyBorder="1" applyProtection="1"/>
    <xf numFmtId="0" fontId="5" fillId="25" borderId="18" xfId="70" applyFill="1" applyBorder="1" applyProtection="1"/>
    <xf numFmtId="0" fontId="16" fillId="25" borderId="18" xfId="70" applyFont="1" applyFill="1" applyBorder="1" applyAlignment="1" applyProtection="1">
      <alignment horizontal="left"/>
    </xf>
    <xf numFmtId="0" fontId="5" fillId="26" borderId="0" xfId="70" applyFill="1" applyBorder="1" applyProtection="1"/>
    <xf numFmtId="0" fontId="5" fillId="25" borderId="0" xfId="70" applyFill="1" applyProtection="1">
      <protection locked="0"/>
    </xf>
    <xf numFmtId="0" fontId="5" fillId="0" borderId="0" xfId="70" applyProtection="1">
      <protection locked="0"/>
    </xf>
    <xf numFmtId="0" fontId="5" fillId="25" borderId="0" xfId="70" applyFill="1" applyProtection="1"/>
    <xf numFmtId="0" fontId="5" fillId="25" borderId="23" xfId="70" applyFill="1" applyBorder="1" applyProtection="1"/>
    <xf numFmtId="0" fontId="5" fillId="25" borderId="22" xfId="70" applyFill="1" applyBorder="1" applyProtection="1"/>
    <xf numFmtId="0" fontId="5" fillId="25" borderId="20" xfId="70" applyFill="1" applyBorder="1" applyProtection="1"/>
    <xf numFmtId="0" fontId="5" fillId="0" borderId="0" xfId="70" applyBorder="1" applyProtection="1"/>
    <xf numFmtId="0" fontId="63" fillId="25" borderId="0" xfId="70" applyFont="1" applyFill="1" applyBorder="1" applyProtection="1"/>
    <xf numFmtId="0" fontId="5" fillId="25" borderId="0" xfId="70" applyFill="1" applyAlignment="1" applyProtection="1">
      <alignment vertical="center"/>
    </xf>
    <xf numFmtId="0" fontId="5" fillId="25" borderId="20" xfId="70" applyFill="1" applyBorder="1" applyAlignment="1" applyProtection="1">
      <alignment vertical="center"/>
    </xf>
    <xf numFmtId="0" fontId="78" fillId="26" borderId="15" xfId="70" applyFont="1" applyFill="1" applyBorder="1" applyAlignment="1" applyProtection="1">
      <alignment vertical="center"/>
    </xf>
    <xf numFmtId="0" fontId="101" fillId="26" borderId="16" xfId="70" applyFont="1" applyFill="1" applyBorder="1" applyAlignment="1" applyProtection="1">
      <alignment vertical="center"/>
    </xf>
    <xf numFmtId="0" fontId="101" fillId="26" borderId="17" xfId="70" applyFont="1" applyFill="1" applyBorder="1" applyAlignment="1" applyProtection="1">
      <alignment vertical="center"/>
    </xf>
    <xf numFmtId="0" fontId="5" fillId="25" borderId="0" xfId="70" applyFill="1" applyAlignment="1" applyProtection="1">
      <alignment vertical="center"/>
      <protection locked="0"/>
    </xf>
    <xf numFmtId="0" fontId="5" fillId="0" borderId="0" xfId="70" applyAlignment="1" applyProtection="1">
      <alignment vertical="center"/>
      <protection locked="0"/>
    </xf>
    <xf numFmtId="0" fontId="16" fillId="25" borderId="20" xfId="70" applyFont="1" applyFill="1" applyBorder="1" applyProtection="1"/>
    <xf numFmtId="0" fontId="14" fillId="25" borderId="0" xfId="70" applyFont="1" applyFill="1" applyBorder="1" applyAlignment="1" applyProtection="1">
      <alignment horizontal="center" vertical="center"/>
    </xf>
    <xf numFmtId="0" fontId="14" fillId="25" borderId="13" xfId="70" applyFont="1" applyFill="1" applyBorder="1" applyAlignment="1" applyProtection="1">
      <alignment horizontal="right" vertical="center"/>
    </xf>
    <xf numFmtId="0" fontId="14" fillId="25" borderId="13" xfId="70" applyFont="1" applyFill="1" applyBorder="1" applyAlignment="1" applyProtection="1">
      <alignment horizontal="center" vertical="center"/>
    </xf>
    <xf numFmtId="0" fontId="14" fillId="25" borderId="13" xfId="70" applyFont="1" applyFill="1" applyBorder="1" applyAlignment="1" applyProtection="1">
      <alignment vertical="center"/>
    </xf>
    <xf numFmtId="0" fontId="14" fillId="25" borderId="13" xfId="70" applyFont="1" applyFill="1" applyBorder="1" applyAlignment="1" applyProtection="1">
      <alignment horizontal="center"/>
    </xf>
    <xf numFmtId="0" fontId="14" fillId="25" borderId="13" xfId="70" applyFont="1" applyFill="1" applyBorder="1" applyAlignment="1" applyProtection="1">
      <alignment horizontal="right"/>
    </xf>
    <xf numFmtId="0" fontId="14" fillId="25" borderId="13" xfId="70" applyFont="1" applyFill="1" applyBorder="1" applyAlignment="1" applyProtection="1"/>
    <xf numFmtId="0" fontId="13" fillId="25" borderId="0" xfId="70" applyFont="1" applyFill="1" applyBorder="1" applyProtection="1"/>
    <xf numFmtId="0" fontId="59" fillId="25" borderId="0" xfId="70" applyFont="1" applyFill="1" applyProtection="1"/>
    <xf numFmtId="0" fontId="59" fillId="25" borderId="20" xfId="70" applyFont="1" applyFill="1" applyBorder="1" applyProtection="1"/>
    <xf numFmtId="0" fontId="59" fillId="25" borderId="0" xfId="70" applyFont="1" applyFill="1" applyProtection="1">
      <protection locked="0"/>
    </xf>
    <xf numFmtId="0" fontId="59" fillId="0" borderId="0" xfId="70" applyFont="1" applyProtection="1">
      <protection locked="0"/>
    </xf>
    <xf numFmtId="0" fontId="16" fillId="25" borderId="0" xfId="70" applyFont="1" applyFill="1" applyBorder="1" applyProtection="1"/>
    <xf numFmtId="0" fontId="8" fillId="25" borderId="0" xfId="70" applyFont="1" applyFill="1" applyBorder="1" applyProtection="1"/>
    <xf numFmtId="0" fontId="16" fillId="0" borderId="0" xfId="70" applyFont="1" applyBorder="1" applyProtection="1"/>
    <xf numFmtId="0" fontId="62" fillId="25" borderId="0" xfId="70" applyFont="1" applyFill="1" applyBorder="1" applyProtection="1"/>
    <xf numFmtId="0" fontId="60" fillId="25" borderId="0" xfId="70" applyFont="1" applyFill="1" applyProtection="1"/>
    <xf numFmtId="0" fontId="60" fillId="25" borderId="20" xfId="70" applyFont="1" applyFill="1" applyBorder="1" applyProtection="1"/>
    <xf numFmtId="0" fontId="66" fillId="25" borderId="0" xfId="70" applyFont="1" applyFill="1" applyBorder="1" applyProtection="1"/>
    <xf numFmtId="0" fontId="60" fillId="25" borderId="0" xfId="70" applyFont="1" applyFill="1" applyProtection="1">
      <protection locked="0"/>
    </xf>
    <xf numFmtId="0" fontId="60" fillId="0" borderId="0" xfId="70" applyFont="1" applyProtection="1">
      <protection locked="0"/>
    </xf>
    <xf numFmtId="0" fontId="19" fillId="0" borderId="0" xfId="70" applyFont="1" applyBorder="1" applyAlignment="1" applyProtection="1"/>
    <xf numFmtId="0" fontId="5" fillId="25" borderId="0" xfId="70" applyFill="1" applyBorder="1" applyAlignment="1" applyProtection="1"/>
    <xf numFmtId="0" fontId="9" fillId="25" borderId="0" xfId="70" applyFont="1" applyFill="1" applyBorder="1" applyProtection="1"/>
    <xf numFmtId="167" fontId="73" fillId="25" borderId="0" xfId="70" applyNumberFormat="1" applyFont="1" applyFill="1" applyBorder="1" applyAlignment="1" applyProtection="1">
      <alignment horizontal="right"/>
    </xf>
    <xf numFmtId="167" fontId="73" fillId="26" borderId="0" xfId="70" applyNumberFormat="1" applyFont="1" applyFill="1" applyBorder="1" applyAlignment="1" applyProtection="1">
      <alignment horizontal="right"/>
    </xf>
    <xf numFmtId="0" fontId="58" fillId="25" borderId="0" xfId="70" applyFont="1" applyFill="1" applyBorder="1" applyAlignment="1" applyProtection="1">
      <alignment horizontal="left"/>
    </xf>
    <xf numFmtId="167" fontId="65" fillId="25" borderId="0" xfId="70" applyNumberFormat="1" applyFont="1" applyFill="1" applyBorder="1" applyAlignment="1" applyProtection="1">
      <alignment horizontal="right"/>
    </xf>
    <xf numFmtId="167" fontId="65" fillId="26" borderId="0" xfId="70" applyNumberFormat="1" applyFont="1" applyFill="1" applyBorder="1" applyAlignment="1" applyProtection="1">
      <alignment horizontal="right"/>
    </xf>
    <xf numFmtId="0" fontId="44" fillId="25" borderId="0" xfId="70" applyFont="1" applyFill="1" applyProtection="1"/>
    <xf numFmtId="0" fontId="44" fillId="25" borderId="20" xfId="70" applyFont="1" applyFill="1" applyBorder="1" applyProtection="1"/>
    <xf numFmtId="167" fontId="14" fillId="25" borderId="0" xfId="70" applyNumberFormat="1" applyFont="1" applyFill="1" applyBorder="1" applyAlignment="1" applyProtection="1">
      <alignment horizontal="right"/>
    </xf>
    <xf numFmtId="167" fontId="14" fillId="26" borderId="0" xfId="70" applyNumberFormat="1" applyFont="1" applyFill="1" applyBorder="1" applyAlignment="1" applyProtection="1">
      <alignment horizontal="right"/>
    </xf>
    <xf numFmtId="0" fontId="5" fillId="25" borderId="0" xfId="70" applyFont="1" applyFill="1" applyProtection="1"/>
    <xf numFmtId="0" fontId="5" fillId="25" borderId="20" xfId="70" applyFont="1" applyFill="1" applyBorder="1" applyProtection="1"/>
    <xf numFmtId="0" fontId="15" fillId="24" borderId="0" xfId="40" applyFont="1" applyFill="1" applyBorder="1" applyAlignment="1" applyProtection="1">
      <alignment horizontal="left"/>
    </xf>
    <xf numFmtId="167" fontId="15" fillId="25" borderId="0" xfId="70" applyNumberFormat="1" applyFont="1" applyFill="1" applyBorder="1" applyAlignment="1" applyProtection="1">
      <alignment horizontal="right"/>
    </xf>
    <xf numFmtId="167" fontId="15" fillId="26" borderId="0" xfId="70" applyNumberFormat="1" applyFont="1" applyFill="1" applyBorder="1" applyAlignment="1" applyProtection="1">
      <alignment horizontal="right"/>
    </xf>
    <xf numFmtId="0" fontId="5" fillId="25" borderId="0" xfId="70" applyFont="1" applyFill="1" applyProtection="1">
      <protection locked="0"/>
    </xf>
    <xf numFmtId="0" fontId="5" fillId="0" borderId="0" xfId="70" applyFont="1" applyProtection="1">
      <protection locked="0"/>
    </xf>
    <xf numFmtId="167" fontId="15" fillId="26" borderId="0" xfId="70" applyNumberFormat="1" applyFont="1" applyFill="1" applyBorder="1" applyAlignment="1" applyProtection="1">
      <alignment horizontal="right"/>
      <protection locked="0"/>
    </xf>
    <xf numFmtId="0" fontId="64" fillId="25" borderId="20" xfId="70" applyFont="1" applyFill="1" applyBorder="1" applyAlignment="1" applyProtection="1">
      <alignment horizontal="center"/>
    </xf>
    <xf numFmtId="0" fontId="32" fillId="25" borderId="0" xfId="70" applyFont="1" applyFill="1" applyBorder="1" applyProtection="1"/>
    <xf numFmtId="0" fontId="79" fillId="25" borderId="0" xfId="70" applyFont="1" applyFill="1" applyBorder="1" applyAlignment="1" applyProtection="1">
      <alignment horizontal="left" vertical="center"/>
    </xf>
    <xf numFmtId="1" fontId="15" fillId="25" borderId="0" xfId="70" applyNumberFormat="1" applyFont="1" applyFill="1" applyBorder="1" applyAlignment="1" applyProtection="1">
      <alignment horizontal="center"/>
    </xf>
    <xf numFmtId="3" fontId="15" fillId="25" borderId="0" xfId="70" applyNumberFormat="1" applyFont="1" applyFill="1" applyBorder="1" applyAlignment="1" applyProtection="1">
      <alignment horizontal="center"/>
    </xf>
    <xf numFmtId="0" fontId="5" fillId="0" borderId="18" xfId="70" applyFill="1" applyBorder="1" applyProtection="1"/>
    <xf numFmtId="0" fontId="14" fillId="25" borderId="0" xfId="70" applyFont="1" applyFill="1" applyBorder="1" applyAlignment="1" applyProtection="1">
      <alignment horizontal="right"/>
    </xf>
    <xf numFmtId="0" fontId="5" fillId="0" borderId="0" xfId="70" applyFill="1" applyAlignment="1" applyProtection="1">
      <alignment horizontal="center"/>
      <protection locked="0"/>
    </xf>
    <xf numFmtId="0" fontId="5" fillId="0" borderId="0" xfId="70" applyFill="1" applyProtection="1">
      <protection locked="0"/>
    </xf>
    <xf numFmtId="0" fontId="12" fillId="25" borderId="22" xfId="70" applyFont="1" applyFill="1" applyBorder="1" applyAlignment="1" applyProtection="1">
      <alignment horizontal="left"/>
    </xf>
    <xf numFmtId="0" fontId="19" fillId="25" borderId="22" xfId="70" applyFont="1" applyFill="1" applyBorder="1" applyProtection="1"/>
    <xf numFmtId="0" fontId="44" fillId="25" borderId="22" xfId="70" applyFont="1" applyFill="1" applyBorder="1" applyAlignment="1" applyProtection="1">
      <alignment horizontal="left"/>
    </xf>
    <xf numFmtId="0" fontId="5" fillId="25" borderId="21" xfId="70" applyFill="1" applyBorder="1" applyProtection="1"/>
    <xf numFmtId="0" fontId="5" fillId="25" borderId="19" xfId="70" applyFill="1" applyBorder="1" applyProtection="1"/>
    <xf numFmtId="0" fontId="5" fillId="25" borderId="0" xfId="70" applyFill="1" applyBorder="1" applyAlignment="1" applyProtection="1">
      <alignment vertical="center"/>
    </xf>
    <xf numFmtId="0" fontId="14" fillId="25" borderId="0" xfId="70" applyFont="1" applyFill="1" applyBorder="1" applyAlignment="1" applyProtection="1">
      <alignment horizontal="center"/>
    </xf>
    <xf numFmtId="0" fontId="5" fillId="0" borderId="0" xfId="70" applyFill="1" applyAlignment="1" applyProtection="1">
      <alignment vertical="center"/>
      <protection locked="0"/>
    </xf>
    <xf numFmtId="0" fontId="5" fillId="25" borderId="0" xfId="70" applyFill="1" applyBorder="1" applyAlignment="1" applyProtection="1">
      <alignment vertical="justify"/>
    </xf>
    <xf numFmtId="0" fontId="8" fillId="25" borderId="19" xfId="70" applyFont="1" applyFill="1" applyBorder="1" applyProtection="1"/>
    <xf numFmtId="0" fontId="61" fillId="25" borderId="0" xfId="70" applyFont="1" applyFill="1" applyBorder="1" applyProtection="1"/>
    <xf numFmtId="0" fontId="62" fillId="25" borderId="19" xfId="70" applyFont="1" applyFill="1" applyBorder="1" applyProtection="1"/>
    <xf numFmtId="0" fontId="6" fillId="25" borderId="0" xfId="70" applyFont="1" applyFill="1" applyBorder="1" applyProtection="1"/>
    <xf numFmtId="0" fontId="111" fillId="0" borderId="0" xfId="70" applyFont="1" applyFill="1" applyAlignment="1" applyProtection="1">
      <alignment vertical="center" wrapText="1"/>
      <protection locked="0"/>
    </xf>
    <xf numFmtId="165" fontId="5" fillId="0" borderId="0" xfId="70" applyNumberFormat="1" applyFill="1" applyProtection="1">
      <protection locked="0"/>
    </xf>
    <xf numFmtId="0" fontId="16" fillId="25" borderId="0" xfId="70" applyFont="1" applyFill="1" applyProtection="1"/>
    <xf numFmtId="0" fontId="15" fillId="25" borderId="0" xfId="70" applyFont="1" applyFill="1" applyBorder="1" applyProtection="1"/>
    <xf numFmtId="0" fontId="13" fillId="25" borderId="19" xfId="70" applyFont="1" applyFill="1" applyBorder="1" applyProtection="1"/>
    <xf numFmtId="0" fontId="16" fillId="0" borderId="0" xfId="70" applyFont="1" applyProtection="1">
      <protection locked="0"/>
    </xf>
    <xf numFmtId="0" fontId="14" fillId="25" borderId="0" xfId="70" applyFont="1" applyFill="1" applyBorder="1" applyAlignment="1" applyProtection="1">
      <alignment horizontal="left"/>
    </xf>
    <xf numFmtId="167" fontId="5" fillId="0" borderId="0" xfId="70" applyNumberFormat="1" applyFill="1" applyProtection="1">
      <protection locked="0"/>
    </xf>
    <xf numFmtId="0" fontId="9" fillId="25" borderId="19" xfId="70" applyFont="1" applyFill="1" applyBorder="1" applyProtection="1"/>
    <xf numFmtId="165" fontId="15" fillId="25" borderId="0" xfId="70" applyNumberFormat="1" applyFont="1" applyFill="1" applyBorder="1" applyAlignment="1" applyProtection="1">
      <alignment horizontal="center"/>
    </xf>
    <xf numFmtId="165" fontId="6" fillId="25" borderId="0" xfId="70" applyNumberFormat="1" applyFont="1" applyFill="1" applyBorder="1" applyAlignment="1" applyProtection="1">
      <alignment horizontal="center"/>
    </xf>
    <xf numFmtId="0" fontId="5" fillId="0" borderId="0" xfId="70" applyFill="1" applyAlignment="1" applyProtection="1">
      <alignment horizontal="center" vertical="center"/>
      <protection locked="0"/>
    </xf>
    <xf numFmtId="0" fontId="16" fillId="0" borderId="0" xfId="70" applyFont="1" applyFill="1" applyProtection="1">
      <protection locked="0"/>
    </xf>
    <xf numFmtId="0" fontId="64" fillId="0" borderId="0" xfId="70" applyFont="1" applyFill="1" applyAlignment="1" applyProtection="1">
      <alignment horizontal="left"/>
      <protection locked="0"/>
    </xf>
    <xf numFmtId="14" fontId="128" fillId="0" borderId="0" xfId="70" applyNumberFormat="1" applyFont="1" applyFill="1" applyAlignment="1" applyProtection="1">
      <protection locked="0"/>
    </xf>
    <xf numFmtId="0" fontId="59" fillId="25" borderId="0" xfId="70" applyFont="1" applyFill="1" applyBorder="1" applyProtection="1"/>
    <xf numFmtId="167" fontId="73" fillId="25" borderId="0" xfId="70" applyNumberFormat="1" applyFont="1" applyFill="1" applyBorder="1" applyAlignment="1" applyProtection="1"/>
    <xf numFmtId="167" fontId="73" fillId="26" borderId="0" xfId="70" applyNumberFormat="1" applyFont="1" applyFill="1" applyBorder="1" applyAlignment="1" applyProtection="1"/>
    <xf numFmtId="0" fontId="128" fillId="0" borderId="0" xfId="70" applyFont="1" applyFill="1" applyAlignment="1" applyProtection="1">
      <alignment vertical="center" wrapText="1"/>
      <protection locked="0"/>
    </xf>
    <xf numFmtId="0" fontId="59" fillId="0" borderId="0" xfId="70" applyFont="1" applyFill="1" applyProtection="1">
      <protection locked="0"/>
    </xf>
    <xf numFmtId="167" fontId="14" fillId="25" borderId="0" xfId="70" applyNumberFormat="1" applyFont="1" applyFill="1" applyBorder="1" applyAlignment="1" applyProtection="1"/>
    <xf numFmtId="167" fontId="14" fillId="26" borderId="0" xfId="70" applyNumberFormat="1" applyFont="1" applyFill="1" applyBorder="1" applyAlignment="1" applyProtection="1"/>
    <xf numFmtId="0" fontId="44" fillId="0" borderId="0" xfId="70" applyFont="1" applyFill="1" applyAlignment="1" applyProtection="1">
      <protection locked="0"/>
    </xf>
    <xf numFmtId="0" fontId="27" fillId="0" borderId="0" xfId="70" applyFont="1" applyFill="1" applyAlignment="1" applyProtection="1">
      <alignment horizontal="center"/>
      <protection locked="0"/>
    </xf>
    <xf numFmtId="0" fontId="16" fillId="25" borderId="0" xfId="70" applyFont="1" applyFill="1" applyBorder="1" applyAlignment="1" applyProtection="1">
      <alignment vertical="center"/>
    </xf>
    <xf numFmtId="167" fontId="5" fillId="0" borderId="0" xfId="70" applyNumberFormat="1" applyFill="1" applyAlignment="1" applyProtection="1">
      <alignment horizontal="center"/>
      <protection locked="0"/>
    </xf>
    <xf numFmtId="167" fontId="15" fillId="25" borderId="0" xfId="70" applyNumberFormat="1" applyFont="1" applyFill="1" applyBorder="1" applyAlignment="1" applyProtection="1"/>
    <xf numFmtId="167" fontId="15" fillId="26" borderId="0" xfId="70" applyNumberFormat="1" applyFont="1" applyFill="1" applyBorder="1" applyAlignment="1" applyProtection="1"/>
    <xf numFmtId="165" fontId="16" fillId="0" borderId="0" xfId="70" applyNumberFormat="1" applyFont="1" applyFill="1" applyProtection="1">
      <protection locked="0"/>
    </xf>
    <xf numFmtId="0" fontId="5" fillId="0" borderId="0" xfId="70" applyFont="1" applyFill="1" applyAlignment="1" applyProtection="1">
      <alignment wrapText="1"/>
      <protection locked="0"/>
    </xf>
    <xf numFmtId="0" fontId="5" fillId="0" borderId="0" xfId="70" applyFill="1" applyAlignment="1" applyProtection="1">
      <alignment wrapText="1"/>
      <protection locked="0"/>
    </xf>
    <xf numFmtId="3" fontId="5" fillId="0" borderId="0" xfId="70" applyNumberFormat="1" applyFill="1" applyAlignment="1" applyProtection="1">
      <alignment horizontal="center"/>
      <protection locked="0"/>
    </xf>
    <xf numFmtId="0" fontId="15" fillId="25" borderId="0" xfId="70" applyFont="1" applyFill="1" applyBorder="1" applyAlignment="1" applyProtection="1">
      <alignment horizontal="left" indent="1"/>
    </xf>
    <xf numFmtId="169" fontId="58" fillId="25" borderId="0" xfId="70" applyNumberFormat="1" applyFont="1" applyFill="1" applyBorder="1" applyAlignment="1" applyProtection="1">
      <alignment horizontal="center"/>
    </xf>
    <xf numFmtId="165" fontId="115" fillId="25" borderId="0" xfId="70" applyNumberFormat="1" applyFont="1" applyFill="1" applyBorder="1" applyAlignment="1" applyProtection="1">
      <alignment horizontal="center"/>
    </xf>
    <xf numFmtId="165" fontId="19" fillId="25" borderId="0" xfId="70" applyNumberFormat="1" applyFont="1" applyFill="1" applyBorder="1" applyAlignment="1" applyProtection="1">
      <alignment horizontal="right"/>
    </xf>
    <xf numFmtId="0" fontId="44" fillId="25" borderId="0" xfId="70" applyFont="1" applyFill="1" applyBorder="1" applyProtection="1"/>
    <xf numFmtId="0" fontId="17" fillId="30" borderId="19" xfId="70" applyFont="1" applyFill="1" applyBorder="1" applyAlignment="1" applyProtection="1">
      <alignment horizontal="center" vertical="center"/>
    </xf>
    <xf numFmtId="0" fontId="5" fillId="25" borderId="0" xfId="70" applyFill="1" applyBorder="1" applyAlignment="1" applyProtection="1">
      <alignment horizontal="left"/>
    </xf>
    <xf numFmtId="0" fontId="5" fillId="26" borderId="0" xfId="70" applyFill="1" applyProtection="1"/>
    <xf numFmtId="0" fontId="12" fillId="25" borderId="23" xfId="70" applyFont="1" applyFill="1" applyBorder="1" applyAlignment="1" applyProtection="1">
      <alignment horizontal="left"/>
    </xf>
    <xf numFmtId="0" fontId="19" fillId="25" borderId="22" xfId="70" applyFont="1" applyFill="1" applyBorder="1" applyAlignment="1" applyProtection="1">
      <alignment horizontal="right"/>
    </xf>
    <xf numFmtId="0" fontId="12" fillId="25" borderId="20" xfId="70" applyFont="1" applyFill="1" applyBorder="1" applyAlignment="1" applyProtection="1">
      <alignment horizontal="left"/>
    </xf>
    <xf numFmtId="0" fontId="19" fillId="0" borderId="0" xfId="70" applyFont="1" applyBorder="1" applyAlignment="1" applyProtection="1">
      <alignment vertical="center"/>
    </xf>
    <xf numFmtId="0" fontId="12" fillId="25" borderId="0" xfId="70" applyFont="1" applyFill="1" applyBorder="1" applyAlignment="1" applyProtection="1">
      <alignment horizontal="left"/>
    </xf>
    <xf numFmtId="0" fontId="44" fillId="25" borderId="0" xfId="70" applyFont="1" applyFill="1" applyBorder="1" applyAlignment="1" applyProtection="1">
      <alignment horizontal="left"/>
    </xf>
    <xf numFmtId="0" fontId="78" fillId="26" borderId="15" xfId="70" applyFont="1" applyFill="1" applyBorder="1" applyAlignment="1" applyProtection="1"/>
    <xf numFmtId="0" fontId="14" fillId="25" borderId="0" xfId="70" applyFont="1" applyFill="1" applyBorder="1" applyAlignment="1" applyProtection="1">
      <alignment horizontal="center" vertical="distributed"/>
    </xf>
    <xf numFmtId="165" fontId="5" fillId="0" borderId="0" xfId="70" applyNumberFormat="1" applyProtection="1">
      <protection locked="0"/>
    </xf>
    <xf numFmtId="0" fontId="26" fillId="25" borderId="0" xfId="70" applyFont="1" applyFill="1" applyProtection="1"/>
    <xf numFmtId="0" fontId="26" fillId="25" borderId="20" xfId="70" applyFont="1" applyFill="1" applyBorder="1" applyProtection="1"/>
    <xf numFmtId="0" fontId="26" fillId="25" borderId="0" xfId="70" applyFont="1" applyFill="1" applyBorder="1" applyProtection="1"/>
    <xf numFmtId="0" fontId="26" fillId="0" borderId="0" xfId="70" applyFont="1" applyProtection="1">
      <protection locked="0"/>
    </xf>
    <xf numFmtId="0" fontId="24" fillId="25" borderId="0" xfId="70" applyFont="1" applyFill="1" applyProtection="1"/>
    <xf numFmtId="0" fontId="24" fillId="0" borderId="0" xfId="70" applyFont="1" applyProtection="1">
      <protection locked="0"/>
    </xf>
    <xf numFmtId="0" fontId="24" fillId="25" borderId="20" xfId="70" applyFont="1" applyFill="1" applyBorder="1" applyProtection="1"/>
    <xf numFmtId="0" fontId="19" fillId="25" borderId="0" xfId="70" applyFont="1" applyFill="1" applyBorder="1" applyAlignment="1" applyProtection="1">
      <alignment horizontal="right"/>
    </xf>
    <xf numFmtId="164" fontId="14" fillId="25" borderId="0" xfId="70" applyNumberFormat="1" applyFont="1" applyFill="1" applyBorder="1" applyAlignment="1" applyProtection="1">
      <alignment horizontal="center"/>
    </xf>
    <xf numFmtId="164" fontId="58" fillId="25" borderId="0" xfId="70" applyNumberFormat="1" applyFont="1" applyFill="1" applyBorder="1" applyAlignment="1" applyProtection="1">
      <alignment horizontal="center"/>
    </xf>
    <xf numFmtId="165" fontId="73" fillId="26" borderId="0" xfId="70" applyNumberFormat="1" applyFont="1" applyFill="1" applyBorder="1" applyAlignment="1" applyProtection="1">
      <alignment horizontal="right"/>
    </xf>
    <xf numFmtId="165" fontId="14" fillId="26" borderId="0" xfId="70" applyNumberFormat="1" applyFont="1" applyFill="1" applyBorder="1" applyAlignment="1" applyProtection="1">
      <alignment horizontal="right"/>
    </xf>
    <xf numFmtId="1" fontId="14" fillId="25" borderId="0" xfId="70" applyNumberFormat="1" applyFont="1" applyFill="1" applyBorder="1" applyAlignment="1" applyProtection="1">
      <alignment horizontal="center"/>
    </xf>
    <xf numFmtId="165" fontId="15" fillId="26" borderId="0" xfId="70" applyNumberFormat="1" applyFont="1" applyFill="1" applyBorder="1" applyAlignment="1" applyProtection="1">
      <alignment horizontal="right"/>
    </xf>
    <xf numFmtId="0" fontId="27" fillId="25" borderId="20" xfId="70" applyFont="1" applyFill="1" applyBorder="1" applyProtection="1"/>
    <xf numFmtId="0" fontId="116" fillId="25" borderId="0" xfId="70" applyFont="1" applyFill="1" applyProtection="1"/>
    <xf numFmtId="164" fontId="65" fillId="25" borderId="0" xfId="70" applyNumberFormat="1" applyFont="1" applyFill="1" applyBorder="1" applyAlignment="1" applyProtection="1">
      <alignment horizontal="center"/>
    </xf>
    <xf numFmtId="0" fontId="116" fillId="0" borderId="0" xfId="70" applyFont="1" applyProtection="1">
      <protection locked="0"/>
    </xf>
    <xf numFmtId="0" fontId="17" fillId="30" borderId="20" xfId="70" applyFont="1" applyFill="1" applyBorder="1" applyAlignment="1" applyProtection="1">
      <alignment horizontal="center" vertical="center"/>
    </xf>
    <xf numFmtId="0" fontId="5" fillId="0" borderId="0" xfId="70" applyProtection="1"/>
    <xf numFmtId="0" fontId="12" fillId="25" borderId="0" xfId="0" applyFont="1" applyFill="1" applyBorder="1" applyAlignment="1"/>
    <xf numFmtId="0" fontId="12" fillId="25" borderId="22" xfId="62" applyFont="1" applyFill="1" applyBorder="1" applyAlignment="1">
      <alignment horizontal="left"/>
    </xf>
    <xf numFmtId="0" fontId="102" fillId="26" borderId="16" xfId="0" applyFont="1" applyFill="1" applyBorder="1" applyAlignment="1"/>
    <xf numFmtId="0" fontId="102" fillId="26" borderId="17" xfId="0" applyFont="1" applyFill="1" applyBorder="1" applyAlignment="1"/>
    <xf numFmtId="0" fontId="12" fillId="26" borderId="0" xfId="0" applyFont="1" applyFill="1" applyBorder="1" applyAlignment="1"/>
    <xf numFmtId="0" fontId="51" fillId="25" borderId="12" xfId="306" applyFont="1" applyFill="1" applyBorder="1" applyAlignment="1">
      <alignment horizontal="center" vertical="center"/>
    </xf>
    <xf numFmtId="3" fontId="84" fillId="25" borderId="0" xfId="78" applyNumberFormat="1" applyFont="1" applyFill="1" applyBorder="1" applyAlignment="1">
      <alignment horizontal="right" vertical="center"/>
    </xf>
    <xf numFmtId="179" fontId="84" fillId="25" borderId="51" xfId="78" applyNumberFormat="1" applyFont="1" applyFill="1" applyBorder="1" applyAlignment="1">
      <alignment vertical="center"/>
    </xf>
    <xf numFmtId="179" fontId="84" fillId="25" borderId="0" xfId="78" applyNumberFormat="1" applyFont="1" applyFill="1" applyBorder="1" applyAlignment="1">
      <alignment horizontal="right" vertical="center"/>
    </xf>
    <xf numFmtId="179" fontId="84" fillId="26" borderId="0" xfId="78" applyNumberFormat="1" applyFont="1" applyFill="1" applyBorder="1" applyAlignment="1">
      <alignment horizontal="right" vertical="center"/>
    </xf>
    <xf numFmtId="1" fontId="84" fillId="25" borderId="51" xfId="78" applyNumberFormat="1" applyFont="1" applyFill="1" applyBorder="1" applyAlignment="1">
      <alignment vertical="center"/>
    </xf>
    <xf numFmtId="1" fontId="84" fillId="25" borderId="0" xfId="78" applyNumberFormat="1" applyFont="1" applyFill="1" applyBorder="1" applyAlignment="1">
      <alignment horizontal="right" vertical="center"/>
    </xf>
    <xf numFmtId="1" fontId="84" fillId="26" borderId="0" xfId="78" applyNumberFormat="1" applyFont="1" applyFill="1" applyBorder="1" applyAlignment="1">
      <alignment horizontal="right" vertical="center"/>
    </xf>
    <xf numFmtId="1" fontId="12" fillId="26" borderId="0" xfId="227" applyNumberFormat="1" applyFont="1" applyFill="1" applyBorder="1" applyAlignment="1">
      <alignment horizontal="right" vertical="center"/>
    </xf>
    <xf numFmtId="1" fontId="84" fillId="25" borderId="0" xfId="78" applyNumberFormat="1" applyFont="1" applyFill="1" applyBorder="1" applyAlignment="1">
      <alignment vertical="center"/>
    </xf>
    <xf numFmtId="1" fontId="14" fillId="26" borderId="12" xfId="63" applyNumberFormat="1" applyFont="1" applyFill="1" applyBorder="1" applyAlignment="1">
      <alignment horizontal="center" vertical="center"/>
    </xf>
    <xf numFmtId="0" fontId="5" fillId="0" borderId="0" xfId="51" applyFont="1" applyAlignment="1">
      <alignment horizontal="justify" vertical="top"/>
    </xf>
    <xf numFmtId="0" fontId="0" fillId="0" borderId="0" xfId="51" applyFont="1" applyAlignment="1">
      <alignment horizontal="justify" vertical="top"/>
    </xf>
    <xf numFmtId="0" fontId="120" fillId="0" borderId="0" xfId="51" applyFont="1" applyAlignment="1">
      <alignment horizontal="justify" vertical="top"/>
    </xf>
    <xf numFmtId="0" fontId="12" fillId="25" borderId="0" xfId="0" applyFont="1" applyFill="1" applyBorder="1" applyAlignment="1">
      <alignment horizontal="left"/>
    </xf>
    <xf numFmtId="0" fontId="5" fillId="0" borderId="0" xfId="63" applyAlignment="1">
      <alignment horizontal="right"/>
    </xf>
    <xf numFmtId="0" fontId="5" fillId="0" borderId="0" xfId="63" applyAlignment="1">
      <alignment horizontal="left"/>
    </xf>
    <xf numFmtId="0" fontId="5" fillId="0" borderId="0" xfId="63" applyFont="1" applyAlignment="1">
      <alignment horizontal="right" vertical="center"/>
    </xf>
    <xf numFmtId="0" fontId="5" fillId="0" borderId="0" xfId="63" applyFont="1" applyAlignment="1">
      <alignment horizontal="left" vertical="center"/>
    </xf>
    <xf numFmtId="0" fontId="5" fillId="0" borderId="0" xfId="63" applyFont="1" applyAlignment="1">
      <alignment horizontal="right"/>
    </xf>
    <xf numFmtId="0" fontId="5" fillId="0" borderId="0" xfId="63" applyFont="1" applyAlignment="1">
      <alignment horizontal="left"/>
    </xf>
    <xf numFmtId="0" fontId="14" fillId="26" borderId="10" xfId="63" applyFont="1" applyFill="1" applyBorder="1" applyAlignment="1"/>
    <xf numFmtId="0" fontId="14" fillId="26" borderId="49" xfId="63" applyFont="1" applyFill="1" applyBorder="1" applyAlignment="1"/>
    <xf numFmtId="0" fontId="9" fillId="26" borderId="0" xfId="63" applyFont="1" applyFill="1" applyBorder="1"/>
    <xf numFmtId="0" fontId="9" fillId="25" borderId="0" xfId="63" applyFont="1" applyFill="1" applyBorder="1"/>
    <xf numFmtId="0" fontId="74" fillId="25" borderId="0" xfId="63" applyFont="1" applyFill="1"/>
    <xf numFmtId="0" fontId="74" fillId="25" borderId="0" xfId="63" applyFont="1" applyFill="1" applyBorder="1"/>
    <xf numFmtId="3" fontId="73" fillId="27" borderId="0" xfId="40" applyNumberFormat="1" applyFont="1" applyFill="1" applyBorder="1" applyAlignment="1">
      <alignment horizontal="right" wrapText="1"/>
    </xf>
    <xf numFmtId="0" fontId="82" fillId="25" borderId="19" xfId="63" applyFont="1" applyFill="1" applyBorder="1" applyAlignment="1">
      <alignment horizontal="right" vertical="center"/>
    </xf>
    <xf numFmtId="0" fontId="74" fillId="26" borderId="0" xfId="63" applyFont="1" applyFill="1"/>
    <xf numFmtId="3" fontId="74" fillId="0" borderId="0" xfId="63" applyNumberFormat="1" applyFont="1" applyAlignment="1">
      <alignment horizontal="right"/>
    </xf>
    <xf numFmtId="0" fontId="74" fillId="0" borderId="0" xfId="63" applyFont="1" applyAlignment="1">
      <alignment horizontal="left"/>
    </xf>
    <xf numFmtId="0" fontId="74" fillId="0" borderId="0" xfId="63" applyFont="1"/>
    <xf numFmtId="0" fontId="5" fillId="0" borderId="0" xfId="307"/>
    <xf numFmtId="4" fontId="73" fillId="27" borderId="0" xfId="40" applyNumberFormat="1" applyFont="1" applyFill="1" applyBorder="1" applyAlignment="1">
      <alignment horizontal="right" wrapText="1"/>
    </xf>
    <xf numFmtId="0" fontId="5" fillId="0" borderId="0" xfId="307" applyAlignment="1"/>
    <xf numFmtId="0" fontId="73" fillId="27" borderId="0" xfId="66" applyFont="1" applyFill="1" applyBorder="1" applyAlignment="1">
      <alignment horizontal="left" indent="1"/>
    </xf>
    <xf numFmtId="167" fontId="74" fillId="0" borderId="0" xfId="63" applyNumberFormat="1" applyFont="1" applyAlignment="1">
      <alignment horizontal="right"/>
    </xf>
    <xf numFmtId="0" fontId="76" fillId="27" borderId="0" xfId="66" applyFont="1" applyFill="1" applyBorder="1" applyAlignment="1">
      <alignment horizontal="left" indent="4"/>
    </xf>
    <xf numFmtId="0" fontId="73" fillId="27" borderId="0" xfId="66" applyFont="1" applyFill="1" applyBorder="1" applyAlignment="1">
      <alignment horizontal="left"/>
    </xf>
    <xf numFmtId="4" fontId="73" fillId="27" borderId="0" xfId="40" applyNumberFormat="1" applyFont="1" applyFill="1" applyBorder="1" applyAlignment="1">
      <alignment horizontal="right" vertical="center" wrapText="1"/>
    </xf>
    <xf numFmtId="167" fontId="74" fillId="0" borderId="0" xfId="63" applyNumberFormat="1" applyFont="1" applyAlignment="1">
      <alignment horizontal="right" vertical="center"/>
    </xf>
    <xf numFmtId="0" fontId="73" fillId="24" borderId="0" xfId="66" applyFont="1" applyFill="1" applyBorder="1" applyAlignment="1">
      <alignment horizontal="left" vertical="top"/>
    </xf>
    <xf numFmtId="0" fontId="73" fillId="27" borderId="0" xfId="40" applyFont="1" applyFill="1" applyBorder="1" applyAlignment="1">
      <alignment horizontal="left" indent="1"/>
    </xf>
    <xf numFmtId="0" fontId="73" fillId="27" borderId="0" xfId="40" applyFont="1" applyFill="1" applyBorder="1"/>
    <xf numFmtId="0" fontId="15" fillId="0" borderId="0" xfId="63" applyFont="1" applyFill="1" applyBorder="1" applyAlignment="1">
      <alignment horizontal="center" vertical="center" wrapText="1"/>
    </xf>
    <xf numFmtId="0" fontId="74" fillId="0" borderId="0" xfId="63" applyFont="1" applyFill="1" applyAlignment="1">
      <alignment horizontal="left"/>
    </xf>
    <xf numFmtId="0" fontId="74" fillId="0" borderId="0" xfId="63" applyFont="1" applyFill="1" applyAlignment="1"/>
    <xf numFmtId="0" fontId="76" fillId="0" borderId="0" xfId="63" applyFont="1" applyFill="1" applyAlignment="1"/>
    <xf numFmtId="0" fontId="73" fillId="0" borderId="0" xfId="63" applyFont="1" applyFill="1" applyAlignment="1">
      <alignment horizontal="center" vertical="center"/>
    </xf>
    <xf numFmtId="0" fontId="15" fillId="26" borderId="0" xfId="63" applyFont="1" applyFill="1" applyBorder="1" applyAlignment="1">
      <alignment horizontal="center" vertical="center" wrapText="1"/>
    </xf>
    <xf numFmtId="0" fontId="134" fillId="28" borderId="0" xfId="63" applyFont="1" applyFill="1" applyBorder="1" applyAlignment="1">
      <alignment horizontal="center" vertical="center"/>
    </xf>
    <xf numFmtId="0" fontId="15" fillId="0" borderId="0" xfId="63" applyFont="1" applyFill="1" applyBorder="1" applyAlignment="1">
      <alignment horizontal="right" wrapText="1"/>
    </xf>
    <xf numFmtId="0" fontId="15" fillId="26" borderId="0" xfId="63" applyFont="1" applyFill="1" applyBorder="1" applyAlignment="1">
      <alignment horizontal="right" wrapText="1"/>
    </xf>
    <xf numFmtId="1" fontId="14" fillId="26" borderId="52" xfId="63" applyNumberFormat="1" applyFont="1" applyFill="1" applyBorder="1" applyAlignment="1">
      <alignment horizontal="center" vertical="center"/>
    </xf>
    <xf numFmtId="1" fontId="14" fillId="26" borderId="52" xfId="63" applyNumberFormat="1" applyFont="1" applyFill="1" applyBorder="1" applyAlignment="1">
      <alignment horizontal="right" vertical="center"/>
    </xf>
    <xf numFmtId="1" fontId="14" fillId="26" borderId="52" xfId="63" applyNumberFormat="1" applyFont="1" applyFill="1" applyBorder="1" applyAlignment="1">
      <alignment horizontal="center" vertical="center" wrapText="1"/>
    </xf>
    <xf numFmtId="0" fontId="15" fillId="0" borderId="0" xfId="63" applyFont="1" applyBorder="1" applyAlignment="1">
      <alignment horizontal="right" vertical="center" wrapText="1"/>
    </xf>
    <xf numFmtId="1" fontId="15" fillId="0" borderId="83" xfId="63" applyNumberFormat="1" applyFont="1" applyFill="1" applyBorder="1" applyAlignment="1">
      <alignment horizontal="left" vertical="center"/>
    </xf>
    <xf numFmtId="1" fontId="15" fillId="0" borderId="52" xfId="63" applyNumberFormat="1" applyFont="1" applyFill="1" applyBorder="1" applyAlignment="1">
      <alignment horizontal="left" vertical="center"/>
    </xf>
    <xf numFmtId="1" fontId="15" fillId="0" borderId="52" xfId="63" applyNumberFormat="1" applyFont="1" applyFill="1" applyBorder="1" applyAlignment="1">
      <alignment horizontal="left" vertical="center" wrapText="1"/>
    </xf>
    <xf numFmtId="0" fontId="21" fillId="0" borderId="0" xfId="63" applyFont="1" applyFill="1" applyBorder="1" applyAlignment="1">
      <alignment horizontal="center" wrapText="1"/>
    </xf>
    <xf numFmtId="0" fontId="21" fillId="26" borderId="0" xfId="63" applyFont="1" applyFill="1" applyBorder="1" applyAlignment="1">
      <alignment horizontal="center" wrapText="1"/>
    </xf>
    <xf numFmtId="1" fontId="14" fillId="26" borderId="0" xfId="63" applyNumberFormat="1" applyFont="1" applyFill="1" applyBorder="1" applyAlignment="1">
      <alignment horizontal="center" vertical="center"/>
    </xf>
    <xf numFmtId="1" fontId="14" fillId="26" borderId="0" xfId="63" applyNumberFormat="1" applyFont="1" applyFill="1" applyBorder="1" applyAlignment="1">
      <alignment horizontal="right" vertical="center"/>
    </xf>
    <xf numFmtId="1" fontId="14" fillId="26" borderId="0" xfId="63" applyNumberFormat="1" applyFont="1" applyFill="1" applyBorder="1" applyAlignment="1">
      <alignment horizontal="center" vertical="center" wrapText="1"/>
    </xf>
    <xf numFmtId="0" fontId="43" fillId="25" borderId="0" xfId="63" applyFont="1" applyFill="1" applyBorder="1" applyAlignment="1">
      <alignment horizontal="right" wrapText="1"/>
    </xf>
    <xf numFmtId="0" fontId="73" fillId="25" borderId="0" xfId="63" applyFont="1" applyFill="1" applyBorder="1" applyAlignment="1">
      <alignment horizontal="left"/>
    </xf>
    <xf numFmtId="0" fontId="21" fillId="25" borderId="0" xfId="70" applyFont="1" applyFill="1" applyBorder="1" applyAlignment="1">
      <alignment horizontal="right"/>
    </xf>
    <xf numFmtId="3" fontId="73" fillId="25" borderId="0" xfId="63" applyNumberFormat="1" applyFont="1" applyFill="1" applyBorder="1" applyAlignment="1">
      <alignment horizontal="right"/>
    </xf>
    <xf numFmtId="0" fontId="9" fillId="25" borderId="19" xfId="63" applyFont="1" applyFill="1" applyBorder="1" applyAlignment="1"/>
    <xf numFmtId="1" fontId="15" fillId="26" borderId="0" xfId="63" applyNumberFormat="1" applyFont="1" applyFill="1" applyBorder="1" applyAlignment="1">
      <alignment horizontal="right" wrapText="1"/>
    </xf>
    <xf numFmtId="0" fontId="15" fillId="0" borderId="0" xfId="63" applyFont="1" applyBorder="1" applyAlignment="1">
      <alignment horizontal="right" wrapText="1"/>
    </xf>
    <xf numFmtId="0" fontId="76" fillId="0" borderId="0" xfId="63" applyFont="1" applyFill="1" applyBorder="1" applyAlignment="1">
      <alignment horizontal="left"/>
    </xf>
    <xf numFmtId="1" fontId="15" fillId="0" borderId="0" xfId="63" applyNumberFormat="1" applyFont="1" applyFill="1" applyBorder="1" applyAlignment="1">
      <alignment horizontal="center" vertical="center" wrapText="1"/>
    </xf>
    <xf numFmtId="0" fontId="14" fillId="26" borderId="0" xfId="63" applyFont="1" applyFill="1" applyBorder="1" applyAlignment="1">
      <alignment horizontal="center" vertical="center" wrapText="1"/>
    </xf>
    <xf numFmtId="3" fontId="6" fillId="25" borderId="0" xfId="63" applyNumberFormat="1" applyFont="1" applyFill="1" applyBorder="1" applyAlignment="1">
      <alignment horizontal="right"/>
    </xf>
    <xf numFmtId="1" fontId="21" fillId="26" borderId="0" xfId="63" applyNumberFormat="1" applyFont="1" applyFill="1" applyBorder="1" applyAlignment="1">
      <alignment horizontal="center" wrapText="1"/>
    </xf>
    <xf numFmtId="0" fontId="21" fillId="0" borderId="0" xfId="63" applyFont="1" applyBorder="1" applyAlignment="1">
      <alignment horizontal="right" wrapText="1"/>
    </xf>
    <xf numFmtId="1" fontId="14" fillId="0" borderId="0" xfId="63" applyNumberFormat="1" applyFont="1" applyFill="1" applyBorder="1" applyAlignment="1">
      <alignment horizontal="center" vertical="center" wrapText="1"/>
    </xf>
    <xf numFmtId="0" fontId="14" fillId="0" borderId="0" xfId="63" applyFont="1" applyFill="1" applyBorder="1" applyAlignment="1">
      <alignment horizontal="center" vertical="center" wrapText="1"/>
    </xf>
    <xf numFmtId="4" fontId="6" fillId="0" borderId="0" xfId="40" applyNumberFormat="1" applyFont="1" applyFill="1" applyBorder="1" applyAlignment="1">
      <alignment wrapText="1"/>
    </xf>
    <xf numFmtId="0" fontId="14" fillId="25" borderId="0" xfId="63" applyFont="1" applyFill="1" applyBorder="1" applyAlignment="1">
      <alignment horizontal="center" vertical="center" wrapText="1"/>
    </xf>
    <xf numFmtId="179" fontId="6" fillId="25" borderId="0" xfId="63" applyNumberFormat="1" applyFont="1" applyFill="1" applyBorder="1" applyAlignment="1">
      <alignment horizontal="right"/>
    </xf>
    <xf numFmtId="0" fontId="14" fillId="0" borderId="0" xfId="63" applyFont="1" applyBorder="1" applyAlignment="1">
      <alignment horizontal="center" vertical="center" wrapText="1"/>
    </xf>
    <xf numFmtId="0" fontId="14" fillId="0" borderId="0" xfId="63" applyFont="1" applyBorder="1" applyAlignment="1">
      <alignment horizontal="right" vertical="center" wrapText="1"/>
    </xf>
    <xf numFmtId="1" fontId="43" fillId="26" borderId="0" xfId="63" applyNumberFormat="1" applyFont="1" applyFill="1" applyBorder="1" applyAlignment="1">
      <alignment horizontal="center" vertical="center" wrapText="1"/>
    </xf>
    <xf numFmtId="0" fontId="6" fillId="25" borderId="0" xfId="63" applyFont="1" applyFill="1" applyBorder="1" applyAlignment="1">
      <alignment vertical="top" wrapText="1"/>
    </xf>
    <xf numFmtId="0" fontId="6" fillId="25" borderId="0" xfId="63" applyFont="1" applyFill="1" applyBorder="1" applyAlignment="1">
      <alignment horizontal="right" vertical="top" wrapText="1" indent="1"/>
    </xf>
    <xf numFmtId="0" fontId="6" fillId="25" borderId="0" xfId="63" applyFont="1" applyFill="1" applyBorder="1" applyAlignment="1">
      <alignment horizontal="right" vertical="top" wrapText="1"/>
    </xf>
    <xf numFmtId="165" fontId="73" fillId="25" borderId="0" xfId="63" applyNumberFormat="1" applyFont="1" applyFill="1" applyBorder="1" applyAlignment="1">
      <alignment vertical="top" wrapText="1"/>
    </xf>
    <xf numFmtId="165" fontId="73" fillId="0" borderId="0" xfId="63" applyNumberFormat="1" applyFont="1" applyFill="1" applyBorder="1" applyAlignment="1">
      <alignment vertical="top" wrapText="1"/>
    </xf>
    <xf numFmtId="183" fontId="6" fillId="26" borderId="0" xfId="63" applyNumberFormat="1" applyFont="1" applyFill="1" applyBorder="1" applyAlignment="1">
      <alignment vertical="top" wrapText="1"/>
    </xf>
    <xf numFmtId="1" fontId="14" fillId="0" borderId="0" xfId="63" applyNumberFormat="1" applyFont="1" applyBorder="1" applyAlignment="1">
      <alignment horizontal="center" vertical="center" wrapText="1"/>
    </xf>
    <xf numFmtId="1" fontId="14" fillId="0" borderId="0" xfId="63" applyNumberFormat="1" applyFont="1" applyBorder="1" applyAlignment="1">
      <alignment horizontal="right" vertical="center" wrapText="1"/>
    </xf>
    <xf numFmtId="1" fontId="15" fillId="0" borderId="0" xfId="63" applyNumberFormat="1" applyFont="1" applyBorder="1" applyAlignment="1">
      <alignment horizontal="right" vertical="center" wrapText="1"/>
    </xf>
    <xf numFmtId="1" fontId="15" fillId="0" borderId="0" xfId="63" applyNumberFormat="1" applyFont="1" applyBorder="1" applyAlignment="1">
      <alignment horizontal="left" vertical="center" wrapText="1"/>
    </xf>
    <xf numFmtId="0" fontId="14" fillId="0" borderId="0" xfId="63" applyFont="1" applyBorder="1" applyAlignment="1">
      <alignment horizontal="left" vertical="center" wrapText="1"/>
    </xf>
    <xf numFmtId="0" fontId="12" fillId="25" borderId="0" xfId="63" applyFont="1" applyFill="1" applyBorder="1" applyAlignment="1">
      <alignment horizontal="left" vertical="top" wrapText="1"/>
    </xf>
    <xf numFmtId="183" fontId="125" fillId="48" borderId="0" xfId="63" applyNumberFormat="1" applyFont="1" applyFill="1" applyBorder="1" applyAlignment="1">
      <alignment vertical="top" wrapText="1"/>
    </xf>
    <xf numFmtId="0" fontId="9" fillId="25" borderId="19" xfId="63" applyFont="1" applyFill="1" applyBorder="1" applyAlignment="1">
      <alignment horizontal="right" vertical="center"/>
    </xf>
    <xf numFmtId="0" fontId="137" fillId="25" borderId="19" xfId="63" applyFont="1" applyFill="1" applyBorder="1"/>
    <xf numFmtId="0" fontId="44" fillId="26" borderId="0" xfId="63" applyFont="1" applyFill="1" applyBorder="1"/>
    <xf numFmtId="0" fontId="84" fillId="25" borderId="0" xfId="63" applyFont="1" applyFill="1" applyBorder="1" applyAlignment="1">
      <alignment horizontal="left" vertical="top" wrapText="1"/>
    </xf>
    <xf numFmtId="3" fontId="84" fillId="25" borderId="0" xfId="63" applyNumberFormat="1" applyFont="1" applyFill="1" applyBorder="1" applyAlignment="1">
      <alignment horizontal="right"/>
    </xf>
    <xf numFmtId="3" fontId="84" fillId="25" borderId="0" xfId="63" applyNumberFormat="1" applyFont="1" applyFill="1" applyBorder="1" applyAlignment="1">
      <alignment horizontal="right" indent="1"/>
    </xf>
    <xf numFmtId="0" fontId="14" fillId="26" borderId="0" xfId="70" applyFont="1" applyFill="1" applyBorder="1" applyAlignment="1">
      <alignment horizontal="center" vertical="center"/>
    </xf>
    <xf numFmtId="0" fontId="44" fillId="26" borderId="0" xfId="70" applyFont="1" applyFill="1" applyBorder="1" applyAlignment="1">
      <alignment vertical="center"/>
    </xf>
    <xf numFmtId="0" fontId="32" fillId="25" borderId="0" xfId="63" applyFont="1" applyFill="1" applyBorder="1" applyAlignment="1"/>
    <xf numFmtId="0" fontId="84" fillId="26" borderId="0" xfId="63" applyFont="1" applyFill="1" applyBorder="1" applyAlignment="1">
      <alignment horizontal="left" vertical="center" wrapText="1"/>
    </xf>
    <xf numFmtId="3" fontId="91" fillId="31" borderId="0" xfId="63" applyNumberFormat="1" applyFont="1" applyFill="1" applyBorder="1" applyAlignment="1">
      <alignment horizontal="center" vertical="center"/>
    </xf>
    <xf numFmtId="3" fontId="138" fillId="48" borderId="0" xfId="63" applyNumberFormat="1" applyFont="1" applyFill="1" applyBorder="1" applyAlignment="1">
      <alignment vertical="center"/>
    </xf>
    <xf numFmtId="0" fontId="84" fillId="48" borderId="0" xfId="63" applyFont="1" applyFill="1" applyBorder="1" applyAlignment="1">
      <alignment horizontal="left" vertical="center" wrapText="1"/>
    </xf>
    <xf numFmtId="3" fontId="84" fillId="25" borderId="0" xfId="63" applyNumberFormat="1" applyFont="1" applyFill="1" applyBorder="1" applyAlignment="1">
      <alignment horizontal="right" vertical="center"/>
    </xf>
    <xf numFmtId="0" fontId="9" fillId="25" borderId="19" xfId="63" applyFont="1" applyFill="1" applyBorder="1" applyAlignment="1">
      <alignment vertical="center"/>
    </xf>
    <xf numFmtId="1" fontId="14" fillId="0" borderId="0" xfId="70" applyNumberFormat="1" applyFont="1" applyBorder="1" applyAlignment="1">
      <alignment horizontal="center" vertical="center"/>
    </xf>
    <xf numFmtId="0" fontId="14" fillId="0" borderId="0" xfId="70" applyFont="1" applyBorder="1" applyAlignment="1">
      <alignment horizontal="center" vertical="center"/>
    </xf>
    <xf numFmtId="0" fontId="14" fillId="0" borderId="0" xfId="70" applyFont="1" applyBorder="1" applyAlignment="1">
      <alignment horizontal="right" vertical="center"/>
    </xf>
    <xf numFmtId="0" fontId="14" fillId="0" borderId="0" xfId="70" applyFont="1" applyBorder="1" applyAlignment="1">
      <alignment horizontal="left" vertical="center"/>
    </xf>
    <xf numFmtId="0" fontId="87" fillId="25" borderId="0" xfId="63" applyFont="1" applyFill="1" applyBorder="1" applyAlignment="1"/>
    <xf numFmtId="0" fontId="139" fillId="25" borderId="0" xfId="68" applyFont="1" applyFill="1" applyBorder="1" applyAlignment="1" applyProtection="1"/>
    <xf numFmtId="0" fontId="19" fillId="25" borderId="0" xfId="63" applyFont="1" applyFill="1" applyBorder="1" applyAlignment="1">
      <alignment horizontal="left" vertical="center"/>
    </xf>
    <xf numFmtId="3" fontId="84" fillId="25" borderId="0" xfId="63" applyNumberFormat="1" applyFont="1" applyFill="1" applyBorder="1" applyAlignment="1">
      <alignment horizontal="right" indent="3"/>
    </xf>
    <xf numFmtId="0" fontId="5" fillId="0" borderId="0" xfId="63" applyFill="1" applyBorder="1" applyAlignment="1"/>
    <xf numFmtId="0" fontId="5" fillId="0" borderId="0" xfId="63" applyFill="1" applyBorder="1" applyAlignment="1">
      <alignment horizontal="right"/>
    </xf>
    <xf numFmtId="0" fontId="5" fillId="0" borderId="0" xfId="63" applyFont="1" applyFill="1" applyBorder="1" applyAlignment="1">
      <alignment vertical="center"/>
    </xf>
    <xf numFmtId="0" fontId="5" fillId="0" borderId="0" xfId="63" applyFont="1" applyFill="1" applyBorder="1" applyAlignment="1">
      <alignment horizontal="right" vertical="center"/>
    </xf>
    <xf numFmtId="0" fontId="5" fillId="0" borderId="0" xfId="63" applyFont="1" applyFill="1" applyBorder="1"/>
    <xf numFmtId="0" fontId="5" fillId="0" borderId="0" xfId="63" applyFont="1" applyFill="1" applyBorder="1" applyAlignment="1">
      <alignment horizontal="right"/>
    </xf>
    <xf numFmtId="0" fontId="111" fillId="0" borderId="0" xfId="63" applyFont="1" applyFill="1" applyBorder="1"/>
    <xf numFmtId="0" fontId="74" fillId="0" borderId="0" xfId="63" applyFont="1" applyFill="1" applyBorder="1"/>
    <xf numFmtId="3" fontId="74" fillId="0" borderId="0" xfId="63" applyNumberFormat="1" applyFont="1" applyFill="1" applyBorder="1" applyAlignment="1">
      <alignment horizontal="right"/>
    </xf>
    <xf numFmtId="0" fontId="74" fillId="0" borderId="0" xfId="63" applyFont="1" applyFill="1" applyBorder="1" applyAlignment="1">
      <alignment horizontal="right"/>
    </xf>
    <xf numFmtId="3" fontId="74" fillId="0" borderId="0" xfId="63" applyNumberFormat="1" applyFont="1" applyFill="1" applyBorder="1"/>
    <xf numFmtId="0" fontId="132" fillId="0" borderId="0" xfId="307" applyFont="1" applyFill="1" applyBorder="1" applyAlignment="1">
      <alignment horizontal="center" wrapText="1"/>
    </xf>
    <xf numFmtId="0" fontId="74" fillId="0" borderId="0" xfId="63" applyFont="1" applyFill="1" applyBorder="1" applyAlignment="1"/>
    <xf numFmtId="0" fontId="132" fillId="0" borderId="0" xfId="307" applyFont="1" applyFill="1" applyBorder="1" applyAlignment="1">
      <alignment horizontal="left" wrapText="1"/>
    </xf>
    <xf numFmtId="180" fontId="132" fillId="0" borderId="0" xfId="307" applyNumberFormat="1" applyFont="1" applyFill="1" applyBorder="1" applyAlignment="1">
      <alignment horizontal="right"/>
    </xf>
    <xf numFmtId="0" fontId="132" fillId="0" borderId="0" xfId="307" applyFont="1" applyFill="1" applyBorder="1" applyAlignment="1">
      <alignment horizontal="left" vertical="top" wrapText="1"/>
    </xf>
    <xf numFmtId="180" fontId="132" fillId="0" borderId="0" xfId="307" applyNumberFormat="1" applyFont="1" applyFill="1" applyBorder="1" applyAlignment="1">
      <alignment horizontal="right" vertical="center"/>
    </xf>
    <xf numFmtId="4" fontId="74" fillId="0" borderId="0" xfId="63" applyNumberFormat="1" applyFont="1" applyFill="1" applyBorder="1" applyAlignment="1"/>
    <xf numFmtId="181" fontId="132" fillId="0" borderId="0" xfId="307" applyNumberFormat="1" applyFont="1" applyFill="1" applyBorder="1" applyAlignment="1">
      <alignment horizontal="right" vertical="center"/>
    </xf>
    <xf numFmtId="182" fontId="74" fillId="0" borderId="0" xfId="63" applyNumberFormat="1" applyFont="1" applyFill="1" applyBorder="1" applyAlignment="1"/>
    <xf numFmtId="0" fontId="132" fillId="0" borderId="0" xfId="307" applyFont="1" applyFill="1" applyBorder="1" applyAlignment="1">
      <alignment horizontal="left" vertical="top"/>
    </xf>
    <xf numFmtId="0" fontId="132" fillId="0" borderId="0" xfId="307" applyFont="1" applyFill="1" applyBorder="1" applyAlignment="1">
      <alignment horizontal="left"/>
    </xf>
    <xf numFmtId="181" fontId="132" fillId="0" borderId="0" xfId="307" applyNumberFormat="1" applyFont="1" applyFill="1" applyBorder="1" applyAlignment="1">
      <alignment horizontal="right"/>
    </xf>
    <xf numFmtId="4" fontId="74" fillId="0" borderId="0" xfId="63" applyNumberFormat="1" applyFont="1" applyFill="1" applyBorder="1"/>
    <xf numFmtId="0" fontId="74" fillId="0" borderId="0" xfId="63" applyFont="1" applyFill="1" applyBorder="1" applyAlignment="1">
      <alignment vertical="center"/>
    </xf>
    <xf numFmtId="0" fontId="15" fillId="0" borderId="0" xfId="63" applyFont="1" applyFill="1" applyBorder="1" applyAlignment="1">
      <alignment horizontal="right" vertical="center" wrapText="1"/>
    </xf>
    <xf numFmtId="0" fontId="21" fillId="0" borderId="0" xfId="63" applyFont="1" applyFill="1" applyBorder="1" applyAlignment="1">
      <alignment horizontal="right" wrapText="1"/>
    </xf>
    <xf numFmtId="0" fontId="14" fillId="0" borderId="0" xfId="63" applyFont="1" applyFill="1" applyBorder="1" applyAlignment="1">
      <alignment horizontal="right" vertical="center" wrapText="1"/>
    </xf>
    <xf numFmtId="4" fontId="14" fillId="0" borderId="0" xfId="63" applyNumberFormat="1" applyFont="1" applyFill="1" applyBorder="1" applyAlignment="1">
      <alignment horizontal="right" vertical="center" wrapText="1"/>
    </xf>
    <xf numFmtId="165" fontId="14" fillId="0" borderId="0" xfId="63" applyNumberFormat="1" applyFont="1" applyFill="1" applyBorder="1" applyAlignment="1">
      <alignment horizontal="center" vertical="center" wrapText="1"/>
    </xf>
    <xf numFmtId="1" fontId="14" fillId="0" borderId="0" xfId="63" applyNumberFormat="1" applyFont="1" applyFill="1" applyBorder="1" applyAlignment="1">
      <alignment horizontal="right" vertical="center" wrapText="1"/>
    </xf>
    <xf numFmtId="1" fontId="15" fillId="0" borderId="0" xfId="63" applyNumberFormat="1" applyFont="1" applyFill="1" applyBorder="1" applyAlignment="1">
      <alignment horizontal="right" vertical="center" wrapText="1"/>
    </xf>
    <xf numFmtId="0" fontId="14" fillId="0" borderId="0" xfId="70" applyFont="1" applyFill="1" applyBorder="1" applyAlignment="1">
      <alignment horizontal="center" vertical="center"/>
    </xf>
    <xf numFmtId="0" fontId="14" fillId="0" borderId="0" xfId="70" applyFont="1" applyFill="1" applyBorder="1" applyAlignment="1">
      <alignment horizontal="right" vertical="center"/>
    </xf>
    <xf numFmtId="0" fontId="131" fillId="0" borderId="0" xfId="307" applyFont="1" applyFill="1" applyBorder="1" applyAlignment="1">
      <alignment horizontal="center" vertical="center" wrapText="1"/>
    </xf>
    <xf numFmtId="1" fontId="119" fillId="26" borderId="0" xfId="227" applyNumberFormat="1" applyFont="1" applyFill="1" applyBorder="1" applyAlignment="1">
      <alignment horizontal="right" vertical="center"/>
    </xf>
    <xf numFmtId="0" fontId="118" fillId="24" borderId="0" xfId="40" applyFont="1" applyFill="1" applyBorder="1" applyAlignment="1">
      <alignment horizontal="left" vertical="center" indent="1"/>
    </xf>
    <xf numFmtId="0" fontId="41" fillId="25" borderId="0" xfId="62" applyFont="1" applyFill="1" applyBorder="1" applyAlignment="1">
      <alignment vertical="center"/>
    </xf>
    <xf numFmtId="0" fontId="51" fillId="25" borderId="0" xfId="62" applyFont="1" applyFill="1" applyBorder="1"/>
    <xf numFmtId="179" fontId="119" fillId="26" borderId="0" xfId="227" applyNumberFormat="1" applyFont="1" applyFill="1" applyBorder="1" applyAlignment="1">
      <alignment horizontal="right" vertical="center"/>
    </xf>
    <xf numFmtId="179" fontId="119" fillId="26" borderId="0" xfId="78" applyNumberFormat="1" applyFont="1" applyFill="1" applyBorder="1" applyAlignment="1">
      <alignment horizontal="right" vertical="center"/>
    </xf>
    <xf numFmtId="0" fontId="119" fillId="25" borderId="0" xfId="62" applyFont="1" applyFill="1" applyBorder="1" applyAlignment="1">
      <alignment horizontal="right"/>
    </xf>
    <xf numFmtId="167" fontId="16" fillId="0" borderId="0" xfId="70" applyNumberFormat="1" applyFont="1" applyFill="1" applyProtection="1">
      <protection locked="0"/>
    </xf>
    <xf numFmtId="0" fontId="41" fillId="25" borderId="0" xfId="62" applyFont="1" applyFill="1" applyBorder="1"/>
    <xf numFmtId="3" fontId="41" fillId="26" borderId="0" xfId="70" applyNumberFormat="1" applyFont="1" applyFill="1" applyBorder="1" applyAlignment="1">
      <alignment horizontal="right"/>
    </xf>
    <xf numFmtId="3" fontId="41" fillId="27" borderId="0" xfId="40" applyNumberFormat="1" applyFont="1" applyFill="1" applyBorder="1" applyAlignment="1">
      <alignment horizontal="right" wrapText="1"/>
    </xf>
    <xf numFmtId="4" fontId="41" fillId="26" borderId="0" xfId="70" applyNumberFormat="1" applyFont="1" applyFill="1" applyBorder="1" applyAlignment="1">
      <alignment horizontal="right"/>
    </xf>
    <xf numFmtId="0" fontId="127" fillId="26" borderId="0" xfId="70" applyFont="1" applyFill="1" applyBorder="1" applyAlignment="1">
      <alignment horizontal="left"/>
    </xf>
    <xf numFmtId="0" fontId="118" fillId="24" borderId="0" xfId="40" applyFont="1" applyFill="1" applyBorder="1" applyAlignment="1">
      <alignment horizontal="left" indent="1"/>
    </xf>
    <xf numFmtId="0" fontId="140" fillId="25" borderId="19" xfId="70" applyFont="1" applyFill="1" applyBorder="1"/>
    <xf numFmtId="0" fontId="119" fillId="27" borderId="0" xfId="40" applyFont="1" applyFill="1" applyBorder="1" applyAlignment="1"/>
    <xf numFmtId="0" fontId="41" fillId="0" borderId="0" xfId="70" applyFont="1"/>
    <xf numFmtId="0" fontId="51"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1" fillId="25" borderId="0" xfId="70" applyFont="1" applyFill="1" applyBorder="1" applyAlignment="1">
      <alignment horizontal="left" indent="2"/>
    </xf>
    <xf numFmtId="3" fontId="41"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3" fontId="41" fillId="26" borderId="0" xfId="40" applyNumberFormat="1" applyFont="1" applyFill="1" applyBorder="1" applyAlignment="1">
      <alignment horizontal="right" wrapText="1"/>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0" fontId="70" fillId="0" borderId="0" xfId="70" applyFont="1" applyFill="1"/>
    <xf numFmtId="1" fontId="48" fillId="0" borderId="0" xfId="70" applyNumberFormat="1" applyFont="1" applyFill="1"/>
    <xf numFmtId="1" fontId="70" fillId="0" borderId="0" xfId="70" applyNumberFormat="1" applyFont="1" applyFill="1"/>
    <xf numFmtId="0" fontId="16" fillId="0" borderId="0" xfId="70" applyFont="1" applyFill="1"/>
    <xf numFmtId="1" fontId="16" fillId="0" borderId="0" xfId="70" applyNumberFormat="1" applyFont="1" applyFill="1"/>
    <xf numFmtId="0" fontId="16" fillId="0" borderId="0" xfId="70" applyFont="1" applyFill="1" applyAlignment="1"/>
    <xf numFmtId="1" fontId="16" fillId="0" borderId="0" xfId="70" applyNumberFormat="1" applyFont="1" applyFill="1" applyAlignment="1"/>
    <xf numFmtId="3" fontId="16" fillId="0" borderId="0" xfId="70" applyNumberFormat="1" applyFont="1" applyFill="1"/>
    <xf numFmtId="1" fontId="70" fillId="0" borderId="0" xfId="70" applyNumberFormat="1" applyFont="1" applyFill="1" applyAlignment="1">
      <alignment horizontal="center"/>
    </xf>
    <xf numFmtId="0" fontId="48" fillId="0" borderId="0" xfId="70" applyFont="1" applyFill="1"/>
    <xf numFmtId="3" fontId="70" fillId="0" borderId="0" xfId="70" applyNumberFormat="1" applyFont="1" applyFill="1"/>
    <xf numFmtId="0" fontId="32" fillId="0" borderId="0" xfId="70" applyFont="1" applyFill="1"/>
    <xf numFmtId="3" fontId="5" fillId="0" borderId="0" xfId="70" applyNumberFormat="1" applyFill="1"/>
    <xf numFmtId="165" fontId="74" fillId="0" borderId="0" xfId="70" applyNumberFormat="1" applyFont="1" applyFill="1"/>
    <xf numFmtId="0" fontId="111" fillId="0" borderId="0" xfId="70" applyFont="1" applyFill="1"/>
    <xf numFmtId="165" fontId="111" fillId="0" borderId="0" xfId="70" applyNumberFormat="1" applyFont="1" applyFill="1" applyAlignment="1">
      <alignment horizontal="justify" vertical="center"/>
    </xf>
    <xf numFmtId="0" fontId="44" fillId="0" borderId="0" xfId="51" applyFont="1" applyFill="1" applyAlignment="1">
      <alignment horizontal="left"/>
    </xf>
    <xf numFmtId="0" fontId="12" fillId="0" borderId="0" xfId="51" applyFont="1" applyFill="1" applyAlignment="1">
      <alignment horizontal="center"/>
    </xf>
    <xf numFmtId="167" fontId="44" fillId="0" borderId="0" xfId="51" applyNumberFormat="1" applyFont="1" applyFill="1" applyAlignment="1">
      <alignment horizontal="right"/>
    </xf>
    <xf numFmtId="0" fontId="16" fillId="0" borderId="0" xfId="51" applyFont="1" applyFill="1"/>
    <xf numFmtId="165" fontId="13" fillId="0" borderId="0" xfId="51" applyNumberFormat="1" applyFont="1" applyFill="1" applyAlignment="1">
      <alignment horizontal="right"/>
    </xf>
    <xf numFmtId="167" fontId="16" fillId="0" borderId="0" xfId="51" applyNumberFormat="1" applyFont="1" applyFill="1"/>
    <xf numFmtId="0" fontId="0" fillId="0" borderId="0" xfId="51" applyFont="1" applyFill="1"/>
    <xf numFmtId="165" fontId="8" fillId="0" borderId="0" xfId="51" applyNumberFormat="1" applyFont="1" applyFill="1" applyAlignment="1">
      <alignment horizontal="right"/>
    </xf>
    <xf numFmtId="2" fontId="0" fillId="0" borderId="0" xfId="51" applyNumberFormat="1" applyFont="1" applyFill="1"/>
    <xf numFmtId="0" fontId="5" fillId="0" borderId="0" xfId="51" applyFont="1" applyFill="1"/>
    <xf numFmtId="0" fontId="27" fillId="0" borderId="0" xfId="51" applyFont="1" applyFill="1"/>
    <xf numFmtId="165" fontId="31" fillId="0" borderId="0" xfId="51" applyNumberFormat="1" applyFont="1" applyFill="1" applyAlignment="1">
      <alignment horizontal="right"/>
    </xf>
    <xf numFmtId="0" fontId="46" fillId="0" borderId="0" xfId="51" applyFont="1" applyFill="1" applyAlignment="1">
      <alignment horizontal="center"/>
    </xf>
    <xf numFmtId="165" fontId="9" fillId="0" borderId="0" xfId="51" applyNumberFormat="1" applyFont="1" applyFill="1" applyAlignment="1">
      <alignment horizontal="right"/>
    </xf>
    <xf numFmtId="0" fontId="44" fillId="0" borderId="0" xfId="51" applyFont="1" applyFill="1"/>
    <xf numFmtId="0" fontId="67" fillId="0" borderId="0" xfId="51" applyFont="1" applyFill="1"/>
    <xf numFmtId="0" fontId="59" fillId="0" borderId="0" xfId="51" applyFont="1" applyFill="1"/>
    <xf numFmtId="0" fontId="12" fillId="0" borderId="0" xfId="51" applyFont="1" applyFill="1"/>
    <xf numFmtId="0" fontId="92" fillId="32" borderId="0" xfId="62" applyFont="1" applyFill="1" applyBorder="1" applyAlignment="1">
      <alignment horizontal="left" wrapText="1"/>
    </xf>
    <xf numFmtId="0" fontId="15" fillId="36" borderId="0" xfId="62" applyFont="1" applyFill="1" applyBorder="1" applyAlignment="1">
      <alignment vertical="center" wrapText="1"/>
    </xf>
    <xf numFmtId="164" fontId="15" fillId="36" borderId="0" xfId="40" applyNumberFormat="1" applyFont="1" applyFill="1" applyBorder="1" applyAlignment="1">
      <alignment horizontal="justify" wrapText="1"/>
    </xf>
    <xf numFmtId="0" fontId="15" fillId="36" borderId="0" xfId="62" applyFont="1" applyFill="1" applyBorder="1" applyAlignment="1"/>
    <xf numFmtId="0" fontId="15" fillId="36" borderId="0" xfId="62" applyFont="1" applyFill="1" applyBorder="1" applyAlignment="1">
      <alignment vertical="center"/>
    </xf>
    <xf numFmtId="164" fontId="31" fillId="36" borderId="62" xfId="40" applyNumberFormat="1" applyFont="1" applyFill="1" applyBorder="1" applyAlignment="1">
      <alignment horizontal="left" vertical="center" wrapText="1"/>
    </xf>
    <xf numFmtId="164" fontId="31" fillId="36" borderId="0" xfId="40" applyNumberFormat="1" applyFont="1" applyFill="1" applyBorder="1" applyAlignment="1">
      <alignment horizontal="left" vertical="center" wrapText="1"/>
    </xf>
    <xf numFmtId="0" fontId="46" fillId="36" borderId="0" xfId="62" applyFont="1" applyFill="1" applyAlignment="1">
      <alignment horizontal="center" vertical="center"/>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31" fillId="36" borderId="61"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164" fontId="15" fillId="36" borderId="0" xfId="40" applyNumberFormat="1" applyFont="1" applyFill="1" applyBorder="1" applyAlignment="1">
      <alignment horizontal="justify" vertical="center" wrapText="1"/>
    </xf>
    <xf numFmtId="164" fontId="31" fillId="36" borderId="68" xfId="40" applyNumberFormat="1" applyFont="1" applyFill="1" applyBorder="1" applyAlignment="1">
      <alignment horizontal="left" vertical="center" wrapText="1"/>
    </xf>
    <xf numFmtId="0" fontId="13" fillId="25" borderId="0" xfId="0" applyFont="1" applyFill="1" applyBorder="1" applyAlignment="1">
      <alignment horizontal="justify" vertical="top" wrapText="1"/>
    </xf>
    <xf numFmtId="0" fontId="22" fillId="25" borderId="0" xfId="0" applyFont="1" applyFill="1" applyBorder="1" applyAlignment="1">
      <alignment horizontal="justify" vertical="top" wrapText="1"/>
    </xf>
    <xf numFmtId="0" fontId="20" fillId="25" borderId="18" xfId="0" applyFont="1" applyFill="1" applyBorder="1" applyAlignment="1">
      <alignment horizontal="right" indent="6"/>
    </xf>
    <xf numFmtId="0" fontId="14" fillId="25" borderId="0" xfId="0" applyFont="1" applyFill="1" applyBorder="1" applyAlignment="1"/>
    <xf numFmtId="0" fontId="20" fillId="25" borderId="0" xfId="0" applyFont="1" applyFill="1" applyBorder="1" applyAlignment="1"/>
    <xf numFmtId="172" fontId="15" fillId="24" borderId="0" xfId="40" applyNumberFormat="1" applyFont="1" applyFill="1" applyBorder="1" applyAlignment="1">
      <alignment horizontal="left" wrapText="1"/>
    </xf>
    <xf numFmtId="172" fontId="25" fillId="24" borderId="0" xfId="40" applyNumberFormat="1" applyFont="1" applyFill="1" applyBorder="1" applyAlignment="1">
      <alignment horizontal="left" wrapText="1"/>
    </xf>
    <xf numFmtId="0" fontId="12" fillId="25" borderId="0" xfId="0" applyFont="1" applyFill="1" applyBorder="1" applyAlignment="1"/>
    <xf numFmtId="173" fontId="15" fillId="25" borderId="0" xfId="0" applyNumberFormat="1" applyFont="1" applyFill="1" applyBorder="1" applyAlignment="1">
      <alignment horizontal="left"/>
    </xf>
    <xf numFmtId="164" fontId="20" fillId="27" borderId="0" xfId="40" applyNumberFormat="1" applyFont="1" applyFill="1" applyBorder="1" applyAlignment="1">
      <alignment horizontal="left" wrapText="1"/>
    </xf>
    <xf numFmtId="164" fontId="20" fillId="24" borderId="0" xfId="40" applyNumberFormat="1" applyFont="1" applyFill="1" applyBorder="1" applyAlignment="1">
      <alignment wrapText="1"/>
    </xf>
    <xf numFmtId="164" fontId="26" fillId="24" borderId="0" xfId="40" applyNumberFormat="1" applyFont="1" applyFill="1" applyBorder="1" applyAlignment="1">
      <alignment horizontal="left" wrapText="1"/>
    </xf>
    <xf numFmtId="164" fontId="14" fillId="24" borderId="0" xfId="40" applyNumberFormat="1" applyFont="1" applyFill="1" applyBorder="1" applyAlignment="1">
      <alignment horizontal="left" wrapText="1"/>
    </xf>
    <xf numFmtId="164" fontId="15" fillId="24" borderId="0" xfId="40" applyNumberFormat="1" applyFont="1" applyFill="1" applyBorder="1" applyAlignment="1">
      <alignment wrapText="1"/>
    </xf>
    <xf numFmtId="164" fontId="15" fillId="27" borderId="0" xfId="40" applyNumberFormat="1" applyFont="1" applyFill="1" applyBorder="1" applyAlignment="1">
      <alignment wrapText="1"/>
    </xf>
    <xf numFmtId="0" fontId="14" fillId="25" borderId="18" xfId="0" applyFont="1" applyFill="1" applyBorder="1" applyAlignment="1">
      <alignment horizontal="left" indent="5" readingOrder="1"/>
    </xf>
    <xf numFmtId="0" fontId="20" fillId="25" borderId="18" xfId="0" applyFont="1" applyFill="1" applyBorder="1" applyAlignment="1">
      <alignment horizontal="left" indent="5" readingOrder="1"/>
    </xf>
    <xf numFmtId="0" fontId="15" fillId="0" borderId="0" xfId="0" applyFont="1" applyBorder="1" applyAlignment="1">
      <alignment horizontal="justify" readingOrder="1"/>
    </xf>
    <xf numFmtId="0" fontId="14" fillId="25" borderId="0" xfId="0" applyFont="1" applyFill="1" applyBorder="1" applyAlignment="1">
      <alignment horizontal="justify" vertical="center" readingOrder="1"/>
    </xf>
    <xf numFmtId="0" fontId="14" fillId="25" borderId="0" xfId="0" applyNumberFormat="1" applyFont="1" applyFill="1" applyBorder="1" applyAlignment="1">
      <alignment horizontal="justify" vertical="center" readingOrder="1"/>
    </xf>
    <xf numFmtId="0" fontId="14" fillId="25" borderId="0" xfId="0" applyFont="1" applyFill="1" applyBorder="1" applyAlignment="1">
      <alignment horizontal="justify" vertical="center" wrapText="1" readingOrder="1"/>
    </xf>
    <xf numFmtId="173" fontId="15" fillId="25" borderId="0" xfId="0" applyNumberFormat="1" applyFont="1" applyFill="1" applyBorder="1" applyAlignment="1">
      <alignment horizontal="right"/>
    </xf>
    <xf numFmtId="173" fontId="15" fillId="25" borderId="19" xfId="0" applyNumberFormat="1" applyFont="1" applyFill="1" applyBorder="1" applyAlignment="1">
      <alignment horizontal="right"/>
    </xf>
    <xf numFmtId="0" fontId="14"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5" fillId="25" borderId="0" xfId="0" applyFont="1" applyFill="1" applyBorder="1" applyAlignment="1">
      <alignment horizontal="justify" vertical="center" readingOrder="1"/>
    </xf>
    <xf numFmtId="0" fontId="73" fillId="25" borderId="0" xfId="70" applyFont="1" applyFill="1" applyBorder="1" applyAlignment="1" applyProtection="1">
      <alignment horizontal="left"/>
    </xf>
    <xf numFmtId="167" fontId="73" fillId="25" borderId="0" xfId="70" applyNumberFormat="1" applyFont="1" applyFill="1" applyBorder="1" applyAlignment="1" applyProtection="1">
      <alignment horizontal="right" indent="2"/>
    </xf>
    <xf numFmtId="167" fontId="73" fillId="26" borderId="0" xfId="70" applyNumberFormat="1" applyFont="1" applyFill="1" applyBorder="1" applyAlignment="1" applyProtection="1">
      <alignment horizontal="right" indent="2"/>
    </xf>
    <xf numFmtId="0" fontId="14" fillId="25" borderId="18" xfId="70" applyFont="1" applyFill="1" applyBorder="1" applyAlignment="1" applyProtection="1">
      <alignment horizontal="right" indent="5"/>
    </xf>
    <xf numFmtId="0" fontId="19" fillId="25" borderId="0" xfId="70" applyFont="1" applyFill="1" applyBorder="1" applyAlignment="1" applyProtection="1">
      <alignment horizontal="right"/>
    </xf>
    <xf numFmtId="0" fontId="19" fillId="0" borderId="0" xfId="70" applyFont="1" applyBorder="1" applyAlignment="1" applyProtection="1">
      <alignment vertical="justify" wrapText="1"/>
    </xf>
    <xf numFmtId="0" fontId="5" fillId="0" borderId="0" xfId="70" applyBorder="1" applyAlignment="1" applyProtection="1">
      <alignment vertical="justify" wrapText="1"/>
    </xf>
    <xf numFmtId="0" fontId="14" fillId="26" borderId="52" xfId="70" applyFont="1" applyFill="1" applyBorder="1" applyAlignment="1" applyProtection="1">
      <alignment horizontal="center"/>
    </xf>
    <xf numFmtId="167" fontId="15" fillId="24" borderId="0" xfId="40" applyNumberFormat="1" applyFont="1" applyFill="1" applyBorder="1" applyAlignment="1" applyProtection="1">
      <alignment horizontal="right" wrapText="1" indent="2"/>
    </xf>
    <xf numFmtId="167" fontId="15" fillId="27" borderId="0" xfId="40" applyNumberFormat="1" applyFont="1" applyFill="1" applyBorder="1" applyAlignment="1" applyProtection="1">
      <alignment horizontal="right" wrapText="1" indent="2"/>
    </xf>
    <xf numFmtId="167" fontId="73" fillId="24" borderId="0" xfId="40" applyNumberFormat="1" applyFont="1" applyFill="1" applyBorder="1" applyAlignment="1" applyProtection="1">
      <alignment horizontal="right" wrapText="1" indent="2"/>
    </xf>
    <xf numFmtId="167" fontId="73" fillId="27" borderId="0" xfId="40" applyNumberFormat="1" applyFont="1" applyFill="1" applyBorder="1" applyAlignment="1" applyProtection="1">
      <alignment horizontal="right" wrapText="1" indent="2"/>
    </xf>
    <xf numFmtId="168" fontId="15" fillId="24" borderId="0" xfId="40" applyNumberFormat="1" applyFont="1" applyFill="1" applyBorder="1" applyAlignment="1" applyProtection="1">
      <alignment horizontal="right" wrapText="1" indent="2"/>
    </xf>
    <xf numFmtId="168" fontId="15" fillId="27" borderId="0" xfId="40" applyNumberFormat="1" applyFont="1" applyFill="1" applyBorder="1" applyAlignment="1" applyProtection="1">
      <alignment horizontal="right" wrapText="1" indent="2"/>
    </xf>
    <xf numFmtId="173" fontId="15" fillId="25" borderId="0" xfId="70" applyNumberFormat="1" applyFont="1" applyFill="1" applyBorder="1" applyAlignment="1" applyProtection="1">
      <alignment horizontal="left"/>
    </xf>
    <xf numFmtId="0" fontId="19" fillId="0" borderId="0" xfId="70" applyFont="1" applyBorder="1" applyAlignment="1" applyProtection="1">
      <alignment vertical="top" wrapText="1"/>
    </xf>
    <xf numFmtId="0" fontId="5" fillId="0" borderId="0" xfId="70" applyBorder="1" applyAlignment="1" applyProtection="1">
      <alignment vertical="top" wrapText="1"/>
    </xf>
    <xf numFmtId="0" fontId="14" fillId="25" borderId="0" xfId="70" applyFont="1" applyFill="1" applyBorder="1" applyAlignment="1" applyProtection="1">
      <alignment horizontal="left" indent="4"/>
    </xf>
    <xf numFmtId="0" fontId="44" fillId="26" borderId="15" xfId="70" applyFont="1" applyFill="1" applyBorder="1" applyAlignment="1" applyProtection="1">
      <alignment horizontal="left" vertical="center"/>
    </xf>
    <xf numFmtId="0" fontId="44" fillId="26" borderId="16" xfId="70" applyFont="1" applyFill="1" applyBorder="1" applyAlignment="1" applyProtection="1">
      <alignment horizontal="left" vertical="center"/>
    </xf>
    <xf numFmtId="0" fontId="44" fillId="26" borderId="17" xfId="70" applyFont="1" applyFill="1" applyBorder="1" applyAlignment="1" applyProtection="1">
      <alignment horizontal="left" vertical="center"/>
    </xf>
    <xf numFmtId="0" fontId="19" fillId="25" borderId="0" xfId="70" applyFont="1" applyFill="1" applyBorder="1" applyAlignment="1" applyProtection="1">
      <alignment vertical="justify" wrapText="1"/>
    </xf>
    <xf numFmtId="0" fontId="5" fillId="25" borderId="0" xfId="70" applyFill="1" applyBorder="1" applyAlignment="1" applyProtection="1">
      <alignment vertical="justify" wrapText="1"/>
    </xf>
    <xf numFmtId="167" fontId="15" fillId="47" borderId="0" xfId="60" applyNumberFormat="1" applyFont="1" applyFill="1" applyBorder="1" applyAlignment="1" applyProtection="1">
      <alignment horizontal="right" wrapText="1" indent="2"/>
    </xf>
    <xf numFmtId="167" fontId="15" fillId="43" borderId="0" xfId="60" applyNumberFormat="1" applyFont="1" applyFill="1" applyBorder="1" applyAlignment="1" applyProtection="1">
      <alignment horizontal="right" wrapText="1" indent="2"/>
    </xf>
    <xf numFmtId="0" fontId="14" fillId="24" borderId="0" xfId="40" applyFont="1" applyFill="1" applyBorder="1" applyAlignment="1" applyProtection="1">
      <alignment horizontal="left" indent="2"/>
    </xf>
    <xf numFmtId="168"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wrapText="1"/>
    </xf>
    <xf numFmtId="169" fontId="15" fillId="24" borderId="0" xfId="40" applyNumberFormat="1" applyFont="1" applyFill="1" applyBorder="1" applyAlignment="1" applyProtection="1">
      <alignment horizontal="right" wrapText="1" indent="2"/>
    </xf>
    <xf numFmtId="0" fontId="15" fillId="24" borderId="0" xfId="40" applyFont="1" applyFill="1" applyBorder="1" applyAlignment="1" applyProtection="1">
      <alignment horizontal="left" indent="1"/>
    </xf>
    <xf numFmtId="165" fontId="15" fillId="25" borderId="0" xfId="70" applyNumberFormat="1" applyFont="1" applyFill="1" applyBorder="1" applyAlignment="1" applyProtection="1">
      <alignment horizontal="right" indent="2"/>
    </xf>
    <xf numFmtId="165" fontId="15" fillId="26" borderId="0" xfId="70" applyNumberFormat="1" applyFont="1" applyFill="1" applyBorder="1" applyAlignment="1" applyProtection="1">
      <alignment horizontal="right" indent="2"/>
    </xf>
    <xf numFmtId="169" fontId="15" fillId="27" borderId="0" xfId="40" applyNumberFormat="1" applyFont="1" applyFill="1" applyBorder="1" applyAlignment="1" applyProtection="1">
      <alignment horizontal="right" wrapText="1" indent="2"/>
    </xf>
    <xf numFmtId="173" fontId="15" fillId="25" borderId="0" xfId="70" applyNumberFormat="1" applyFont="1" applyFill="1" applyBorder="1" applyAlignment="1" applyProtection="1">
      <alignment horizontal="right"/>
    </xf>
    <xf numFmtId="165" fontId="73" fillId="25" borderId="0" xfId="70" applyNumberFormat="1" applyFont="1" applyFill="1" applyBorder="1" applyAlignment="1" applyProtection="1">
      <alignment horizontal="right" indent="2"/>
    </xf>
    <xf numFmtId="165" fontId="73" fillId="26" borderId="0" xfId="70" applyNumberFormat="1" applyFont="1" applyFill="1" applyBorder="1" applyAlignment="1" applyProtection="1">
      <alignment horizontal="right" indent="2"/>
    </xf>
    <xf numFmtId="0" fontId="14" fillId="25" borderId="0" xfId="70" applyFont="1" applyFill="1" applyBorder="1" applyAlignment="1" applyProtection="1">
      <alignment horizontal="right" indent="6"/>
    </xf>
    <xf numFmtId="165" fontId="15" fillId="24" borderId="0" xfId="40" applyNumberFormat="1" applyFont="1" applyFill="1" applyBorder="1" applyAlignment="1" applyProtection="1">
      <alignment horizontal="right" wrapText="1" indent="2"/>
    </xf>
    <xf numFmtId="165" fontId="15" fillId="27" borderId="0" xfId="40" applyNumberFormat="1" applyFont="1" applyFill="1" applyBorder="1" applyAlignment="1" applyProtection="1">
      <alignment horizontal="right" wrapText="1" indent="2"/>
    </xf>
    <xf numFmtId="165" fontId="26" fillId="25" borderId="0" xfId="70" applyNumberFormat="1" applyFont="1" applyFill="1" applyBorder="1" applyAlignment="1" applyProtection="1">
      <alignment horizontal="right" indent="2"/>
    </xf>
    <xf numFmtId="165" fontId="26" fillId="26" borderId="0" xfId="70" applyNumberFormat="1" applyFont="1" applyFill="1" applyBorder="1" applyAlignment="1" applyProtection="1">
      <alignment horizontal="right" indent="2"/>
    </xf>
    <xf numFmtId="0" fontId="79" fillId="25" borderId="0" xfId="70" applyFont="1" applyFill="1" applyBorder="1" applyAlignment="1" applyProtection="1">
      <alignment horizontal="center"/>
    </xf>
    <xf numFmtId="0" fontId="19" fillId="25" borderId="0" xfId="70" applyFont="1" applyFill="1" applyBorder="1" applyAlignment="1" applyProtection="1">
      <alignment vertical="top"/>
    </xf>
    <xf numFmtId="0" fontId="5" fillId="25" borderId="0" xfId="70" applyFill="1" applyBorder="1" applyAlignment="1" applyProtection="1">
      <alignment vertical="top"/>
    </xf>
    <xf numFmtId="0" fontId="19" fillId="25" borderId="0" xfId="62" applyFont="1" applyFill="1" applyBorder="1" applyAlignment="1">
      <alignment vertical="center" wrapText="1"/>
    </xf>
    <xf numFmtId="0" fontId="83" fillId="26" borderId="0" xfId="62" applyFont="1" applyFill="1" applyBorder="1" applyAlignment="1">
      <alignment horizontal="center" vertical="center"/>
    </xf>
    <xf numFmtId="0" fontId="83" fillId="26" borderId="0" xfId="62" applyFont="1" applyFill="1" applyBorder="1" applyAlignment="1">
      <alignment horizontal="left" vertical="center"/>
    </xf>
    <xf numFmtId="0" fontId="19" fillId="26" borderId="0" xfId="62" applyFont="1" applyFill="1" applyBorder="1" applyAlignment="1">
      <alignment horizontal="justify" wrapText="1"/>
    </xf>
    <xf numFmtId="0" fontId="83" fillId="25" borderId="24" xfId="62" applyFont="1" applyFill="1" applyBorder="1" applyAlignment="1">
      <alignment horizontal="left" vertical="center"/>
    </xf>
    <xf numFmtId="0" fontId="83" fillId="25" borderId="25" xfId="62" applyFont="1" applyFill="1" applyBorder="1" applyAlignment="1">
      <alignment horizontal="left" vertical="center"/>
    </xf>
    <xf numFmtId="0" fontId="78" fillId="26" borderId="24" xfId="0" applyFont="1" applyFill="1" applyBorder="1" applyAlignment="1">
      <alignment horizontal="left" vertical="center" wrapText="1"/>
    </xf>
    <xf numFmtId="0" fontId="78" fillId="26" borderId="26" xfId="0" applyFont="1" applyFill="1" applyBorder="1" applyAlignment="1">
      <alignment horizontal="left" vertical="center" wrapText="1"/>
    </xf>
    <xf numFmtId="0" fontId="78" fillId="26" borderId="25" xfId="0" applyFont="1" applyFill="1" applyBorder="1" applyAlignment="1">
      <alignment horizontal="left" vertical="center" wrapText="1"/>
    </xf>
    <xf numFmtId="0" fontId="14" fillId="25" borderId="0" xfId="62" applyFont="1" applyFill="1" applyBorder="1" applyAlignment="1">
      <alignment horizontal="left" indent="6"/>
    </xf>
    <xf numFmtId="1" fontId="14" fillId="25" borderId="13" xfId="0" applyNumberFormat="1" applyFont="1" applyFill="1" applyBorder="1" applyAlignment="1">
      <alignment horizontal="center"/>
    </xf>
    <xf numFmtId="1" fontId="14" fillId="25" borderId="13" xfId="0" applyNumberFormat="1" applyFont="1" applyFill="1" applyBorder="1" applyAlignment="1">
      <alignment horizontal="center" wrapText="1"/>
    </xf>
    <xf numFmtId="0" fontId="73" fillId="25" borderId="0" xfId="0" applyFont="1" applyFill="1" applyBorder="1" applyAlignment="1">
      <alignment horizontal="left"/>
    </xf>
    <xf numFmtId="0" fontId="14" fillId="26" borderId="18" xfId="0" applyFont="1" applyFill="1" applyBorder="1" applyAlignment="1">
      <alignment horizontal="right" indent="6"/>
    </xf>
    <xf numFmtId="0" fontId="12" fillId="25" borderId="23" xfId="0" applyFont="1" applyFill="1" applyBorder="1" applyAlignment="1">
      <alignment horizontal="left"/>
    </xf>
    <xf numFmtId="0" fontId="12" fillId="25" borderId="22" xfId="0" applyFont="1" applyFill="1" applyBorder="1" applyAlignment="1">
      <alignment horizontal="left"/>
    </xf>
    <xf numFmtId="0" fontId="12" fillId="25" borderId="0" xfId="0" applyFont="1" applyFill="1" applyBorder="1" applyAlignment="1">
      <alignment horizontal="left"/>
    </xf>
    <xf numFmtId="0" fontId="19" fillId="25" borderId="0" xfId="0" applyFont="1" applyFill="1" applyBorder="1" applyAlignment="1">
      <alignment horizontal="left" vertical="top"/>
    </xf>
    <xf numFmtId="0" fontId="8" fillId="25" borderId="0" xfId="0" applyFont="1" applyFill="1" applyBorder="1"/>
    <xf numFmtId="0" fontId="11" fillId="26" borderId="13" xfId="0" applyFont="1" applyFill="1" applyBorder="1" applyAlignment="1">
      <alignment horizontal="center"/>
    </xf>
    <xf numFmtId="0" fontId="32" fillId="24" borderId="0" xfId="40" applyFont="1" applyFill="1" applyBorder="1" applyAlignment="1">
      <alignment horizontal="justify" vertical="center" wrapText="1"/>
    </xf>
    <xf numFmtId="0" fontId="19" fillId="24" borderId="0" xfId="40" applyFont="1" applyFill="1" applyBorder="1" applyAlignment="1">
      <alignment horizontal="justify" vertical="center" wrapText="1"/>
    </xf>
    <xf numFmtId="0" fontId="19" fillId="24" borderId="0" xfId="40" applyFont="1" applyFill="1" applyBorder="1" applyAlignment="1">
      <alignment horizontal="justify" vertical="top" wrapText="1"/>
    </xf>
    <xf numFmtId="0" fontId="73" fillId="25" borderId="0" xfId="70" applyFont="1" applyFill="1" applyBorder="1" applyAlignment="1">
      <alignment horizontal="left"/>
    </xf>
    <xf numFmtId="0" fontId="32" fillId="24" borderId="0" xfId="40" applyNumberFormat="1" applyFont="1" applyFill="1" applyBorder="1" applyAlignment="1">
      <alignment horizontal="justify" vertical="center" wrapText="1"/>
    </xf>
    <xf numFmtId="0" fontId="19" fillId="24" borderId="0" xfId="40" applyNumberFormat="1" applyFont="1" applyFill="1" applyBorder="1" applyAlignment="1">
      <alignment horizontal="justify" vertical="center" wrapText="1"/>
    </xf>
    <xf numFmtId="173" fontId="15" fillId="25" borderId="0" xfId="70" applyNumberFormat="1" applyFont="1" applyFill="1" applyBorder="1" applyAlignment="1">
      <alignment horizontal="right"/>
    </xf>
    <xf numFmtId="0" fontId="14" fillId="25" borderId="18" xfId="70" applyFont="1" applyFill="1" applyBorder="1" applyAlignment="1">
      <alignment horizontal="left" indent="6"/>
    </xf>
    <xf numFmtId="0" fontId="14" fillId="25" borderId="0" xfId="70" applyFont="1" applyFill="1" applyBorder="1" applyAlignment="1">
      <alignment horizontal="left" indent="6"/>
    </xf>
    <xf numFmtId="0" fontId="19" fillId="25" borderId="0" xfId="70" applyFont="1" applyFill="1" applyBorder="1" applyAlignment="1">
      <alignment horizontal="left" vertical="top"/>
    </xf>
    <xf numFmtId="0" fontId="14" fillId="26" borderId="13" xfId="70" applyFont="1" applyFill="1" applyBorder="1" applyAlignment="1">
      <alignment horizontal="center" wrapText="1"/>
    </xf>
    <xf numFmtId="0" fontId="14" fillId="26" borderId="13" xfId="70" applyFont="1" applyFill="1" applyBorder="1" applyAlignment="1">
      <alignment horizontal="center"/>
    </xf>
    <xf numFmtId="0" fontId="73" fillId="25" borderId="0" xfId="78" applyFont="1" applyFill="1" applyBorder="1" applyAlignment="1">
      <alignment horizontal="left" vertic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4" fillId="25" borderId="18" xfId="70" applyFont="1" applyFill="1" applyBorder="1" applyAlignment="1">
      <alignment horizontal="right" indent="6"/>
    </xf>
    <xf numFmtId="0" fontId="19" fillId="25" borderId="22" xfId="70" applyFont="1" applyFill="1" applyBorder="1" applyAlignment="1">
      <alignment horizontal="center"/>
    </xf>
    <xf numFmtId="0" fontId="19" fillId="25" borderId="53" xfId="70" applyFont="1" applyFill="1" applyBorder="1" applyAlignment="1">
      <alignment horizontal="center"/>
    </xf>
    <xf numFmtId="0" fontId="44" fillId="26" borderId="27" xfId="70" applyFont="1" applyFill="1" applyBorder="1" applyAlignment="1">
      <alignment horizontal="left" vertical="center"/>
    </xf>
    <xf numFmtId="0" fontId="44" fillId="26" borderId="28" xfId="70" applyFont="1" applyFill="1" applyBorder="1" applyAlignment="1">
      <alignment horizontal="left" vertical="center"/>
    </xf>
    <xf numFmtId="0" fontId="44" fillId="26" borderId="29" xfId="70" applyFont="1" applyFill="1" applyBorder="1" applyAlignment="1">
      <alignment horizontal="left" vertical="center"/>
    </xf>
    <xf numFmtId="0" fontId="114" fillId="26" borderId="74" xfId="70" applyFont="1" applyFill="1" applyBorder="1" applyAlignment="1">
      <alignment horizontal="center" vertical="center"/>
    </xf>
    <xf numFmtId="0" fontId="114" fillId="26" borderId="75" xfId="70" applyFont="1" applyFill="1" applyBorder="1" applyAlignment="1">
      <alignment horizontal="center" vertical="center"/>
    </xf>
    <xf numFmtId="0" fontId="114" fillId="26" borderId="78" xfId="70" applyFont="1" applyFill="1" applyBorder="1" applyAlignment="1">
      <alignment horizontal="center" vertical="center"/>
    </xf>
    <xf numFmtId="0" fontId="114" fillId="26" borderId="79" xfId="70" applyFont="1" applyFill="1" applyBorder="1" applyAlignment="1">
      <alignment horizontal="center" vertical="center"/>
    </xf>
    <xf numFmtId="0" fontId="14" fillId="25" borderId="13" xfId="70" applyFont="1" applyFill="1" applyBorder="1" applyAlignment="1">
      <alignment horizontal="center" vertical="center" wrapText="1"/>
    </xf>
    <xf numFmtId="0" fontId="14" fillId="25" borderId="76" xfId="70" applyFont="1" applyFill="1" applyBorder="1" applyAlignment="1">
      <alignment horizontal="center" vertical="center" wrapText="1"/>
    </xf>
    <xf numFmtId="0" fontId="14" fillId="25" borderId="77" xfId="70" applyFont="1" applyFill="1" applyBorder="1" applyAlignment="1">
      <alignment horizontal="center" vertical="center" wrapText="1"/>
    </xf>
    <xf numFmtId="0" fontId="14" fillId="25" borderId="80" xfId="70" applyFont="1" applyFill="1" applyBorder="1" applyAlignment="1">
      <alignment horizontal="center" vertical="center" wrapText="1"/>
    </xf>
    <xf numFmtId="4" fontId="6" fillId="27" borderId="0" xfId="40" applyNumberFormat="1" applyFont="1" applyFill="1" applyBorder="1" applyAlignment="1">
      <alignment horizontal="left" wrapText="1" indent="1"/>
    </xf>
    <xf numFmtId="0" fontId="19" fillId="25" borderId="0" xfId="63" applyFont="1" applyFill="1" applyBorder="1" applyAlignment="1">
      <alignment horizontal="justify" vertical="center"/>
    </xf>
    <xf numFmtId="173" fontId="6" fillId="26" borderId="0" xfId="63" applyNumberFormat="1" applyFont="1" applyFill="1" applyAlignment="1">
      <alignment horizontal="right"/>
    </xf>
    <xf numFmtId="0" fontId="87" fillId="28" borderId="34" xfId="63" applyFont="1" applyFill="1" applyBorder="1" applyAlignment="1">
      <alignment horizontal="center" vertical="center"/>
    </xf>
    <xf numFmtId="0" fontId="87" fillId="28" borderId="37" xfId="63" applyFont="1" applyFill="1" applyBorder="1" applyAlignment="1">
      <alignment horizontal="center" vertical="center"/>
    </xf>
    <xf numFmtId="0" fontId="87" fillId="28" borderId="35" xfId="63" applyFont="1" applyFill="1" applyBorder="1" applyAlignment="1">
      <alignment horizontal="center" vertical="center"/>
    </xf>
    <xf numFmtId="0" fontId="135" fillId="31" borderId="34" xfId="63" applyFont="1" applyFill="1" applyBorder="1" applyAlignment="1">
      <alignment horizontal="center" vertical="top" wrapText="1"/>
    </xf>
    <xf numFmtId="0" fontId="136" fillId="31" borderId="35" xfId="63" applyFont="1" applyFill="1" applyBorder="1" applyAlignment="1">
      <alignment horizontal="center" vertical="top" wrapText="1"/>
    </xf>
    <xf numFmtId="0" fontId="91" fillId="31" borderId="34" xfId="63" applyFont="1" applyFill="1" applyBorder="1" applyAlignment="1">
      <alignment horizontal="center" vertical="center" wrapText="1"/>
    </xf>
    <xf numFmtId="0" fontId="91" fillId="31" borderId="35" xfId="63" applyFont="1" applyFill="1" applyBorder="1" applyAlignment="1">
      <alignment horizontal="center" vertical="center" wrapText="1"/>
    </xf>
    <xf numFmtId="0" fontId="87" fillId="25" borderId="84" xfId="63" applyFont="1" applyFill="1" applyBorder="1" applyAlignment="1">
      <alignment horizontal="center" vertical="center" textRotation="90"/>
    </xf>
    <xf numFmtId="0" fontId="87" fillId="25" borderId="85" xfId="63" applyFont="1" applyFill="1" applyBorder="1" applyAlignment="1">
      <alignment horizontal="center" vertical="center" textRotation="90"/>
    </xf>
    <xf numFmtId="0" fontId="87" fillId="25" borderId="86" xfId="63" applyFont="1" applyFill="1" applyBorder="1" applyAlignment="1">
      <alignment horizontal="center" vertical="center" textRotation="90"/>
    </xf>
    <xf numFmtId="0" fontId="14" fillId="25" borderId="18" xfId="63" applyFont="1" applyFill="1" applyBorder="1" applyAlignment="1">
      <alignment horizontal="left" indent="6"/>
    </xf>
    <xf numFmtId="0" fontId="73" fillId="24" borderId="0" xfId="40" applyFont="1" applyFill="1" applyBorder="1" applyAlignment="1">
      <alignment vertical="center" wrapText="1"/>
    </xf>
    <xf numFmtId="173" fontId="15" fillId="25" borderId="0" xfId="62" applyNumberFormat="1" applyFont="1" applyFill="1" applyBorder="1" applyAlignment="1">
      <alignment horizontal="left"/>
    </xf>
    <xf numFmtId="0" fontId="44" fillId="26" borderId="31" xfId="62" applyFont="1" applyFill="1" applyBorder="1" applyAlignment="1">
      <alignment horizontal="left" vertical="center" wrapText="1"/>
    </xf>
    <xf numFmtId="0" fontId="44" fillId="26" borderId="32" xfId="62" applyFont="1" applyFill="1" applyBorder="1" applyAlignment="1">
      <alignment horizontal="left" vertical="center" wrapText="1"/>
    </xf>
    <xf numFmtId="0" fontId="44" fillId="26" borderId="33" xfId="62" applyFont="1" applyFill="1" applyBorder="1" applyAlignment="1">
      <alignment horizontal="left" vertical="center" wrapText="1"/>
    </xf>
    <xf numFmtId="0" fontId="19" fillId="24" borderId="51" xfId="40" applyFont="1" applyFill="1" applyBorder="1" applyAlignment="1">
      <alignment horizontal="left" vertical="top"/>
    </xf>
    <xf numFmtId="0" fontId="19" fillId="24" borderId="0" xfId="40" applyFont="1" applyFill="1" applyBorder="1" applyAlignment="1">
      <alignment horizontal="left" vertical="top"/>
    </xf>
    <xf numFmtId="0" fontId="14" fillId="0" borderId="12" xfId="53" applyFont="1" applyBorder="1" applyAlignment="1">
      <alignment horizontal="center" vertical="center" wrapText="1"/>
    </xf>
    <xf numFmtId="0" fontId="14" fillId="0" borderId="58" xfId="53" applyFont="1" applyBorder="1" applyAlignment="1">
      <alignment horizontal="center" vertical="center" wrapText="1"/>
    </xf>
    <xf numFmtId="0" fontId="14" fillId="0" borderId="57" xfId="53" applyFont="1" applyBorder="1" applyAlignment="1">
      <alignment horizontal="center" vertical="center" wrapText="1"/>
    </xf>
    <xf numFmtId="164" fontId="15" fillId="27" borderId="48" xfId="40" applyNumberFormat="1" applyFont="1" applyFill="1" applyBorder="1" applyAlignment="1">
      <alignment horizontal="center" wrapText="1"/>
    </xf>
    <xf numFmtId="164" fontId="19" fillId="27" borderId="48" xfId="40" applyNumberFormat="1" applyFont="1" applyFill="1" applyBorder="1" applyAlignment="1">
      <alignment horizontal="right" wrapText="1"/>
    </xf>
    <xf numFmtId="0" fontId="32" fillId="25" borderId="0" xfId="62" applyFont="1" applyFill="1" applyBorder="1" applyAlignment="1">
      <alignment horizontal="left" vertical="center"/>
    </xf>
    <xf numFmtId="0" fontId="87" fillId="25" borderId="0" xfId="0" applyFont="1" applyFill="1" applyBorder="1" applyAlignment="1">
      <alignment horizontal="center"/>
    </xf>
    <xf numFmtId="0" fontId="14" fillId="25" borderId="18" xfId="62" applyFont="1" applyFill="1" applyBorder="1" applyAlignment="1">
      <alignment horizontal="right" indent="6"/>
    </xf>
    <xf numFmtId="0" fontId="19" fillId="24" borderId="51" xfId="40" applyFont="1" applyFill="1" applyBorder="1" applyAlignment="1">
      <alignment vertical="justify" wrapText="1"/>
    </xf>
    <xf numFmtId="0" fontId="19" fillId="24" borderId="0" xfId="40" applyFont="1" applyFill="1" applyBorder="1" applyAlignment="1">
      <alignment vertical="justify" wrapText="1"/>
    </xf>
    <xf numFmtId="0" fontId="73" fillId="25" borderId="0" xfId="62" applyFont="1" applyFill="1" applyBorder="1" applyAlignment="1">
      <alignment horizontal="left" vertical="center"/>
    </xf>
    <xf numFmtId="0" fontId="19" fillId="25" borderId="51" xfId="62" applyFont="1" applyFill="1" applyBorder="1" applyAlignment="1">
      <alignment horizontal="left" vertical="top"/>
    </xf>
    <xf numFmtId="0" fontId="19" fillId="25" borderId="0" xfId="62" applyFont="1" applyFill="1" applyBorder="1" applyAlignment="1">
      <alignment horizontal="left" vertical="top"/>
    </xf>
    <xf numFmtId="0" fontId="14" fillId="25" borderId="12" xfId="62" applyFont="1" applyFill="1" applyBorder="1" applyAlignment="1">
      <alignment horizontal="center"/>
    </xf>
    <xf numFmtId="173" fontId="15" fillId="25" borderId="0" xfId="62" applyNumberFormat="1" applyFont="1" applyFill="1" applyBorder="1" applyAlignment="1">
      <alignment horizontal="right"/>
    </xf>
    <xf numFmtId="0" fontId="14" fillId="26" borderId="12" xfId="53" applyFont="1" applyFill="1" applyBorder="1" applyAlignment="1">
      <alignment horizontal="center" vertical="center" wrapText="1"/>
    </xf>
    <xf numFmtId="0" fontId="73" fillId="25" borderId="0" xfId="0" applyFont="1" applyFill="1" applyBorder="1" applyAlignment="1">
      <alignment horizontal="left" vertical="center"/>
    </xf>
    <xf numFmtId="0" fontId="44" fillId="26" borderId="31" xfId="0" applyFont="1" applyFill="1" applyBorder="1" applyAlignment="1">
      <alignment horizontal="left" vertical="center"/>
    </xf>
    <xf numFmtId="0" fontId="44" fillId="26" borderId="32" xfId="0" applyFont="1" applyFill="1" applyBorder="1" applyAlignment="1">
      <alignment horizontal="left" vertical="center"/>
    </xf>
    <xf numFmtId="0" fontId="44" fillId="26" borderId="33" xfId="0" applyFont="1" applyFill="1" applyBorder="1" applyAlignment="1">
      <alignment horizontal="left" vertical="center"/>
    </xf>
    <xf numFmtId="0" fontId="19" fillId="0" borderId="0" xfId="0" applyFont="1" applyBorder="1" applyAlignment="1">
      <alignment vertical="justify" wrapText="1"/>
    </xf>
    <xf numFmtId="0" fontId="0" fillId="0" borderId="0" xfId="0" applyBorder="1" applyAlignment="1">
      <alignment vertical="justify" wrapText="1"/>
    </xf>
    <xf numFmtId="0" fontId="14" fillId="25" borderId="12" xfId="0" applyFont="1" applyFill="1" applyBorder="1" applyAlignment="1">
      <alignment horizontal="center"/>
    </xf>
    <xf numFmtId="0" fontId="14" fillId="25" borderId="69" xfId="0" applyFont="1" applyFill="1" applyBorder="1" applyAlignment="1">
      <alignment horizontal="center"/>
    </xf>
    <xf numFmtId="0" fontId="14" fillId="25" borderId="18" xfId="0" applyFont="1" applyFill="1" applyBorder="1" applyAlignment="1">
      <alignment horizontal="left" indent="6"/>
    </xf>
    <xf numFmtId="0" fontId="14" fillId="25" borderId="73" xfId="70" applyFont="1" applyFill="1" applyBorder="1" applyAlignment="1">
      <alignment horizontal="center" wrapText="1"/>
    </xf>
    <xf numFmtId="0" fontId="14" fillId="25" borderId="13" xfId="70" applyFont="1" applyFill="1" applyBorder="1" applyAlignment="1">
      <alignment horizontal="center" wrapText="1"/>
    </xf>
    <xf numFmtId="0" fontId="14" fillId="25" borderId="72" xfId="70" applyFont="1" applyFill="1" applyBorder="1" applyAlignment="1">
      <alignment horizontal="center" wrapText="1"/>
    </xf>
    <xf numFmtId="0" fontId="14" fillId="26" borderId="52" xfId="70" applyFont="1" applyFill="1" applyBorder="1" applyAlignment="1">
      <alignment horizontal="center" wrapText="1"/>
    </xf>
    <xf numFmtId="0" fontId="14" fillId="26" borderId="82" xfId="70" applyFont="1" applyFill="1" applyBorder="1" applyAlignment="1">
      <alignment horizontal="center"/>
    </xf>
    <xf numFmtId="0" fontId="14" fillId="26" borderId="49" xfId="70" applyFont="1" applyFill="1" applyBorder="1" applyAlignment="1">
      <alignment horizontal="center"/>
    </xf>
    <xf numFmtId="0" fontId="14" fillId="25" borderId="0" xfId="70" applyFont="1" applyFill="1" applyBorder="1" applyAlignment="1">
      <alignment horizontal="left" indent="1"/>
    </xf>
    <xf numFmtId="0" fontId="15" fillId="25" borderId="0" xfId="70" applyFont="1" applyFill="1" applyBorder="1" applyAlignment="1">
      <alignment horizontal="left" indent="1"/>
    </xf>
    <xf numFmtId="0" fontId="45" fillId="25" borderId="36" xfId="70" applyFont="1" applyFill="1" applyBorder="1" applyAlignment="1">
      <alignment horizontal="justify" vertical="top" wrapText="1"/>
    </xf>
    <xf numFmtId="0" fontId="19" fillId="26" borderId="51" xfId="70" applyFont="1" applyFill="1" applyBorder="1" applyAlignment="1">
      <alignment vertical="justify" wrapText="1"/>
    </xf>
    <xf numFmtId="0" fontId="19" fillId="26" borderId="0" xfId="70" applyFont="1" applyFill="1" applyBorder="1" applyAlignment="1">
      <alignment vertical="justify" wrapText="1"/>
    </xf>
    <xf numFmtId="0" fontId="73" fillId="26" borderId="0" xfId="70" applyFont="1" applyFill="1" applyBorder="1" applyAlignment="1">
      <alignment horizontal="left"/>
    </xf>
    <xf numFmtId="0" fontId="44" fillId="26" borderId="31" xfId="70" applyFont="1" applyFill="1" applyBorder="1" applyAlignment="1">
      <alignment horizontal="left" vertical="center"/>
    </xf>
    <xf numFmtId="0" fontId="44" fillId="26" borderId="32" xfId="70" applyFont="1" applyFill="1" applyBorder="1" applyAlignment="1">
      <alignment horizontal="left" vertical="center"/>
    </xf>
    <xf numFmtId="0" fontId="44" fillId="26" borderId="33" xfId="70" applyFont="1" applyFill="1" applyBorder="1" applyAlignment="1">
      <alignment horizontal="left" vertical="center"/>
    </xf>
    <xf numFmtId="0" fontId="73" fillId="25" borderId="0" xfId="70" applyFont="1" applyFill="1" applyBorder="1" applyAlignment="1">
      <alignment horizontal="left" vertical="center"/>
    </xf>
    <xf numFmtId="0" fontId="90" fillId="26" borderId="34" xfId="70" applyFont="1" applyFill="1" applyBorder="1" applyAlignment="1">
      <alignment horizontal="left" vertical="center"/>
    </xf>
    <xf numFmtId="0" fontId="90" fillId="26" borderId="37" xfId="70" applyFont="1" applyFill="1" applyBorder="1" applyAlignment="1">
      <alignment horizontal="left" vertical="center"/>
    </xf>
    <xf numFmtId="0" fontId="90" fillId="26" borderId="35" xfId="70" applyFont="1" applyFill="1" applyBorder="1" applyAlignment="1">
      <alignment horizontal="left" vertical="center"/>
    </xf>
    <xf numFmtId="0" fontId="86" fillId="25" borderId="0" xfId="70" applyFont="1" applyFill="1" applyBorder="1" applyAlignment="1">
      <alignment horizontal="left" vertical="center"/>
    </xf>
    <xf numFmtId="0" fontId="14" fillId="25" borderId="0" xfId="70" applyFont="1" applyFill="1" applyBorder="1" applyAlignment="1">
      <alignment horizontal="left"/>
    </xf>
    <xf numFmtId="0" fontId="78" fillId="26" borderId="31" xfId="70" applyFont="1" applyFill="1" applyBorder="1" applyAlignment="1">
      <alignment horizontal="left" vertical="center"/>
    </xf>
    <xf numFmtId="0" fontId="78" fillId="26" borderId="32" xfId="70" applyFont="1" applyFill="1" applyBorder="1" applyAlignment="1">
      <alignment horizontal="left" vertical="center"/>
    </xf>
    <xf numFmtId="0" fontId="78" fillId="26" borderId="33" xfId="70" applyFont="1" applyFill="1" applyBorder="1" applyAlignment="1">
      <alignment horizontal="left" vertical="center"/>
    </xf>
    <xf numFmtId="0" fontId="19" fillId="0" borderId="67" xfId="70" applyFont="1" applyBorder="1" applyAlignment="1">
      <alignment vertical="justify" wrapText="1"/>
    </xf>
    <xf numFmtId="0" fontId="19" fillId="0" borderId="0" xfId="70" applyFont="1" applyBorder="1" applyAlignment="1">
      <alignment vertical="justify" wrapText="1"/>
    </xf>
    <xf numFmtId="0" fontId="14" fillId="25" borderId="49" xfId="70" applyFont="1" applyFill="1" applyBorder="1" applyAlignment="1">
      <alignment horizontal="center"/>
    </xf>
    <xf numFmtId="0" fontId="14" fillId="25" borderId="18" xfId="70" applyFont="1" applyFill="1" applyBorder="1" applyAlignment="1">
      <alignment horizontal="right"/>
    </xf>
    <xf numFmtId="0" fontId="118" fillId="25" borderId="0" xfId="70" applyFont="1" applyFill="1" applyBorder="1" applyAlignment="1">
      <alignment horizontal="left" indent="1"/>
    </xf>
    <xf numFmtId="0" fontId="14" fillId="0" borderId="0" xfId="70" applyFont="1" applyBorder="1" applyAlignment="1">
      <alignment horizontal="left" indent="1"/>
    </xf>
    <xf numFmtId="0" fontId="14" fillId="25" borderId="18" xfId="71" applyFont="1" applyFill="1" applyBorder="1" applyAlignment="1">
      <alignment horizontal="left" indent="6"/>
    </xf>
    <xf numFmtId="0" fontId="12" fillId="25" borderId="22" xfId="62" applyFont="1" applyFill="1" applyBorder="1" applyAlignment="1">
      <alignment horizontal="left"/>
    </xf>
    <xf numFmtId="0" fontId="126" fillId="26" borderId="31" xfId="62" applyFont="1" applyFill="1" applyBorder="1" applyAlignment="1">
      <alignment horizontal="left" vertical="center"/>
    </xf>
    <xf numFmtId="0" fontId="126" fillId="26" borderId="32" xfId="62" applyFont="1" applyFill="1" applyBorder="1" applyAlignment="1">
      <alignment horizontal="left" vertical="center"/>
    </xf>
    <xf numFmtId="0" fontId="126" fillId="26" borderId="33" xfId="62" applyFont="1" applyFill="1" applyBorder="1" applyAlignment="1">
      <alignment horizontal="left" vertical="center"/>
    </xf>
    <xf numFmtId="0" fontId="118" fillId="25" borderId="12" xfId="306" applyFont="1" applyFill="1" applyBorder="1" applyAlignment="1">
      <alignment horizontal="center" vertical="center"/>
    </xf>
    <xf numFmtId="0" fontId="73" fillId="25" borderId="0" xfId="78" applyFont="1" applyFill="1" applyBorder="1" applyAlignment="1">
      <alignment horizontal="center" vertical="center"/>
    </xf>
    <xf numFmtId="0" fontId="78" fillId="26" borderId="31" xfId="62" applyFont="1" applyFill="1" applyBorder="1" applyAlignment="1">
      <alignment horizontal="left" vertical="center"/>
    </xf>
    <xf numFmtId="0" fontId="78" fillId="26" borderId="32" xfId="62" applyFont="1" applyFill="1" applyBorder="1" applyAlignment="1">
      <alignment horizontal="left" vertical="center"/>
    </xf>
    <xf numFmtId="0" fontId="78" fillId="26" borderId="33" xfId="62" applyFont="1" applyFill="1" applyBorder="1" applyAlignment="1">
      <alignment horizontal="left" vertical="center"/>
    </xf>
    <xf numFmtId="0" fontId="73" fillId="25" borderId="51" xfId="78" applyFont="1" applyFill="1" applyBorder="1" applyAlignment="1">
      <alignment horizontal="left" vertical="center"/>
    </xf>
    <xf numFmtId="173" fontId="15" fillId="25" borderId="0" xfId="70" applyNumberFormat="1" applyFont="1" applyFill="1" applyBorder="1" applyAlignment="1">
      <alignment horizontal="left"/>
    </xf>
    <xf numFmtId="0" fontId="44" fillId="26" borderId="44" xfId="70" applyFont="1" applyFill="1" applyBorder="1" applyAlignment="1">
      <alignment horizontal="left" vertical="center"/>
    </xf>
    <xf numFmtId="0" fontId="44" fillId="26" borderId="45" xfId="70" applyFont="1" applyFill="1" applyBorder="1" applyAlignment="1">
      <alignment horizontal="left" vertical="center"/>
    </xf>
    <xf numFmtId="0" fontId="44" fillId="26" borderId="46" xfId="70" applyFont="1" applyFill="1" applyBorder="1" applyAlignment="1">
      <alignment horizontal="left" vertical="center"/>
    </xf>
    <xf numFmtId="0" fontId="32" fillId="25" borderId="10" xfId="62" applyFont="1" applyFill="1" applyBorder="1" applyAlignment="1">
      <alignment horizontal="center" vertical="center" wrapText="1"/>
    </xf>
    <xf numFmtId="0" fontId="32" fillId="25" borderId="11" xfId="62" applyFont="1" applyFill="1" applyBorder="1" applyAlignment="1">
      <alignment horizontal="center" vertical="center" wrapText="1"/>
    </xf>
    <xf numFmtId="0" fontId="73" fillId="44" borderId="0" xfId="70" applyFont="1" applyFill="1" applyBorder="1" applyAlignment="1">
      <alignment horizontal="left"/>
    </xf>
    <xf numFmtId="0" fontId="19" fillId="27" borderId="0" xfId="40" applyFont="1" applyFill="1" applyBorder="1" applyAlignment="1">
      <alignment horizontal="left" wrapText="1"/>
    </xf>
    <xf numFmtId="0" fontId="19" fillId="24" borderId="0" xfId="40" applyFont="1" applyFill="1" applyBorder="1" applyAlignment="1">
      <alignment horizontal="left" wrapText="1"/>
    </xf>
    <xf numFmtId="0" fontId="14" fillId="26" borderId="13" xfId="62" applyFont="1" applyFill="1" applyBorder="1" applyAlignment="1">
      <alignment horizontal="center" vertical="center"/>
    </xf>
    <xf numFmtId="0" fontId="12" fillId="25" borderId="23" xfId="70" applyFont="1" applyFill="1" applyBorder="1" applyAlignment="1">
      <alignment horizontal="left"/>
    </xf>
    <xf numFmtId="0" fontId="12" fillId="25" borderId="22" xfId="70" applyFont="1" applyFill="1" applyBorder="1" applyAlignment="1">
      <alignment horizontal="left"/>
    </xf>
    <xf numFmtId="0" fontId="19" fillId="26" borderId="0" xfId="70" applyFont="1" applyFill="1" applyBorder="1" applyAlignment="1">
      <alignment horizontal="left" vertical="top"/>
    </xf>
    <xf numFmtId="0" fontId="32" fillId="26" borderId="10" xfId="62" applyFont="1" applyFill="1" applyBorder="1" applyAlignment="1">
      <alignment horizontal="center" vertical="center" wrapText="1"/>
    </xf>
    <xf numFmtId="0" fontId="32" fillId="26" borderId="11" xfId="62" applyFont="1" applyFill="1" applyBorder="1" applyAlignment="1">
      <alignment horizontal="center" vertical="center" wrapText="1"/>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82" fillId="26" borderId="0" xfId="70" applyFont="1" applyFill="1" applyBorder="1" applyAlignment="1">
      <alignment horizontal="left"/>
    </xf>
    <xf numFmtId="0" fontId="119" fillId="27" borderId="0" xfId="40" applyFont="1" applyFill="1" applyBorder="1" applyAlignment="1">
      <alignment horizontal="left"/>
    </xf>
    <xf numFmtId="173" fontId="41" fillId="25" borderId="0" xfId="70" applyNumberFormat="1" applyFont="1" applyFill="1" applyBorder="1" applyAlignment="1">
      <alignment horizontal="right"/>
    </xf>
    <xf numFmtId="0" fontId="119" fillId="27" borderId="19" xfId="40" applyFont="1" applyFill="1" applyBorder="1" applyAlignment="1">
      <alignment horizontal="left"/>
    </xf>
    <xf numFmtId="0" fontId="19" fillId="24" borderId="0" xfId="40" applyFont="1" applyFill="1" applyBorder="1" applyAlignment="1">
      <alignment horizontal="left" vertical="top" wrapText="1"/>
    </xf>
    <xf numFmtId="0" fontId="119" fillId="24" borderId="0" xfId="40" applyFont="1" applyFill="1" applyBorder="1" applyAlignment="1">
      <alignment horizontal="left" vertical="top" wrapText="1"/>
    </xf>
    <xf numFmtId="0" fontId="118" fillId="24" borderId="0" xfId="40" applyFont="1" applyFill="1" applyBorder="1" applyAlignment="1">
      <alignment horizontal="left" vertical="center" wrapText="1" indent="1"/>
    </xf>
    <xf numFmtId="3" fontId="82" fillId="26" borderId="0" xfId="70" applyNumberFormat="1" applyFont="1" applyFill="1" applyBorder="1" applyAlignment="1">
      <alignment horizontal="left"/>
    </xf>
    <xf numFmtId="3" fontId="118" fillId="27" borderId="0" xfId="40" applyNumberFormat="1" applyFont="1" applyFill="1" applyBorder="1" applyAlignment="1">
      <alignment horizontal="left" vertical="center" wrapText="1" indent="1"/>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2"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14" fillId="25" borderId="18" xfId="70" applyFont="1" applyFill="1" applyBorder="1" applyAlignment="1">
      <alignment horizontal="right" indent="5"/>
    </xf>
    <xf numFmtId="3" fontId="19" fillId="25" borderId="0" xfId="70" applyNumberFormat="1" applyFont="1" applyFill="1" applyBorder="1" applyAlignment="1">
      <alignment horizontal="right"/>
    </xf>
    <xf numFmtId="49" fontId="19" fillId="25" borderId="0" xfId="70" applyNumberFormat="1" applyFont="1" applyFill="1" applyBorder="1" applyAlignment="1">
      <alignment horizontal="left" vertical="center" wrapText="1"/>
    </xf>
    <xf numFmtId="0" fontId="14" fillId="25" borderId="13" xfId="70" applyFont="1" applyFill="1" applyBorder="1" applyAlignment="1">
      <alignment horizontal="center"/>
    </xf>
    <xf numFmtId="0" fontId="73" fillId="25" borderId="0" xfId="70" applyFont="1" applyFill="1" applyBorder="1" applyAlignment="1">
      <alignment horizontal="justify" vertical="center"/>
    </xf>
    <xf numFmtId="0" fontId="19" fillId="25" borderId="0" xfId="70" applyNumberFormat="1" applyFont="1" applyFill="1" applyBorder="1" applyAlignment="1" applyProtection="1">
      <alignment horizontal="justify" vertical="justify" wrapText="1"/>
      <protection locked="0"/>
    </xf>
    <xf numFmtId="0" fontId="76" fillId="25" borderId="0" xfId="70" applyNumberFormat="1" applyFont="1" applyFill="1" applyBorder="1" applyAlignment="1" applyProtection="1">
      <alignment horizontal="right" vertical="justify" wrapText="1"/>
      <protection locked="0"/>
    </xf>
    <xf numFmtId="0" fontId="123" fillId="25" borderId="0" xfId="68" applyNumberFormat="1" applyFont="1" applyFill="1" applyBorder="1" applyAlignment="1" applyProtection="1">
      <alignment horizontal="left" vertical="justify" wrapText="1"/>
      <protection locked="0"/>
    </xf>
    <xf numFmtId="1" fontId="15" fillId="35" borderId="0" xfId="51" applyNumberFormat="1" applyFont="1" applyFill="1" applyBorder="1" applyAlignment="1">
      <alignment horizontal="center"/>
    </xf>
    <xf numFmtId="0" fontId="44" fillId="26" borderId="15" xfId="51" applyFont="1" applyFill="1" applyBorder="1" applyAlignment="1">
      <alignment horizontal="left" vertical="center"/>
    </xf>
    <xf numFmtId="0" fontId="44" fillId="26" borderId="16" xfId="51" applyFont="1" applyFill="1" applyBorder="1" applyAlignment="1">
      <alignment horizontal="left" vertical="center"/>
    </xf>
    <xf numFmtId="0" fontId="44" fillId="26" borderId="17" xfId="51" applyFont="1" applyFill="1" applyBorder="1" applyAlignment="1">
      <alignment horizontal="left" vertical="center"/>
    </xf>
    <xf numFmtId="0" fontId="83" fillId="26" borderId="24" xfId="51" applyNumberFormat="1" applyFont="1" applyFill="1" applyBorder="1" applyAlignment="1">
      <alignment horizontal="center" vertical="center" wrapText="1"/>
    </xf>
    <xf numFmtId="0" fontId="83" fillId="26" borderId="25" xfId="51" applyNumberFormat="1" applyFont="1" applyFill="1" applyBorder="1" applyAlignment="1">
      <alignment horizontal="center" vertical="center"/>
    </xf>
    <xf numFmtId="0" fontId="15" fillId="27" borderId="0" xfId="61" applyFont="1" applyFill="1" applyBorder="1" applyAlignment="1">
      <alignment horizontal="justify" vertical="center" wrapText="1"/>
    </xf>
    <xf numFmtId="0" fontId="15" fillId="27" borderId="0" xfId="61" applyFont="1" applyFill="1" applyBorder="1" applyAlignment="1">
      <alignment horizontal="justify" vertical="center"/>
    </xf>
    <xf numFmtId="0" fontId="19" fillId="24" borderId="0" xfId="61" applyFont="1" applyFill="1" applyBorder="1" applyAlignment="1">
      <alignment horizontal="left" wrapText="1"/>
    </xf>
    <xf numFmtId="2" fontId="32" fillId="24" borderId="0" xfId="61" applyNumberFormat="1" applyFont="1" applyFill="1" applyBorder="1" applyAlignment="1">
      <alignment horizontal="left" wrapText="1"/>
    </xf>
    <xf numFmtId="2" fontId="19" fillId="24" borderId="0" xfId="61" applyNumberFormat="1" applyFont="1" applyFill="1" applyBorder="1" applyAlignment="1">
      <alignment horizontal="left" wrapText="1"/>
    </xf>
    <xf numFmtId="2" fontId="19" fillId="24" borderId="19" xfId="61" applyNumberFormat="1" applyFont="1" applyFill="1" applyBorder="1" applyAlignment="1">
      <alignment horizontal="left" wrapText="1"/>
    </xf>
    <xf numFmtId="49" fontId="15" fillId="25" borderId="0" xfId="51" applyNumberFormat="1" applyFont="1" applyFill="1" applyBorder="1" applyAlignment="1">
      <alignment horizontal="left"/>
    </xf>
    <xf numFmtId="0" fontId="15" fillId="25" borderId="0" xfId="51" applyNumberFormat="1" applyFont="1" applyFill="1" applyBorder="1" applyAlignment="1">
      <alignment horizontal="left"/>
    </xf>
    <xf numFmtId="173" fontId="15" fillId="25" borderId="0" xfId="52" applyNumberFormat="1" applyFont="1" applyFill="1" applyBorder="1" applyAlignment="1">
      <alignment horizontal="right"/>
    </xf>
    <xf numFmtId="0" fontId="15" fillId="25" borderId="0" xfId="52" applyNumberFormat="1" applyFont="1" applyFill="1" applyAlignment="1">
      <alignment horizontal="right"/>
    </xf>
    <xf numFmtId="0" fontId="15" fillId="25" borderId="0" xfId="52" applyNumberFormat="1" applyFont="1" applyFill="1" applyBorder="1" applyAlignment="1">
      <alignment horizontal="right"/>
    </xf>
    <xf numFmtId="0" fontId="14" fillId="25" borderId="0" xfId="0" applyFont="1" applyFill="1" applyBorder="1" applyAlignment="1">
      <alignment horizontal="center"/>
    </xf>
    <xf numFmtId="173" fontId="15" fillId="25" borderId="20" xfId="52" applyNumberFormat="1" applyFont="1" applyFill="1" applyBorder="1" applyAlignment="1">
      <alignment horizontal="left"/>
    </xf>
    <xf numFmtId="173" fontId="15" fillId="25" borderId="0" xfId="52" applyNumberFormat="1" applyFont="1" applyFill="1" applyBorder="1" applyAlignment="1">
      <alignment horizontal="left"/>
    </xf>
    <xf numFmtId="0" fontId="13" fillId="25" borderId="0" xfId="0" applyFont="1" applyFill="1" applyBorder="1"/>
    <xf numFmtId="0" fontId="36" fillId="25" borderId="0" xfId="0" applyFont="1" applyFill="1" applyBorder="1" applyAlignment="1">
      <alignment horizontal="left"/>
    </xf>
  </cellXfs>
  <cellStyles count="30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3empresarial3A_2015" xfId="307"/>
    <cellStyle name="Normal_18ssocial RSI" xfId="59"/>
    <cellStyle name="Normal_bedez2008 2" xfId="219"/>
    <cellStyle name="Normal_beFev2008 2" xfId="63"/>
    <cellStyle name="Normal_befev2009 2 2" xfId="306"/>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4">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font>
        <color theme="0"/>
      </font>
      <fill>
        <patternFill>
          <bgColor theme="7"/>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9C0000"/>
      <color rgb="FFFFC7CE"/>
      <color rgb="FF9C0006"/>
      <color rgb="FFFF9999"/>
      <color rgb="FFFFFFCC"/>
      <color rgb="FF1F497D"/>
      <color rgb="FFD3EEFF"/>
      <color rgb="FFFFEFF1"/>
      <color rgb="FFE5FFE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2015</c:v>
                  </c:pt>
                  <c:pt idx="2">
                    <c:v>2016</c:v>
                  </c:pt>
                </c:lvl>
              </c:multiLvlStrCache>
            </c:multiLvlStrRef>
          </c:cat>
          <c:val>
            <c:numRef>
              <c:f>'9lay_off'!$E$12:$Q$12</c:f>
              <c:numCache>
                <c:formatCode>0</c:formatCode>
                <c:ptCount val="13"/>
                <c:pt idx="0">
                  <c:v>82</c:v>
                </c:pt>
                <c:pt idx="1">
                  <c:v>89</c:v>
                </c:pt>
                <c:pt idx="2">
                  <c:v>82</c:v>
                </c:pt>
                <c:pt idx="3">
                  <c:v>99</c:v>
                </c:pt>
                <c:pt idx="4">
                  <c:v>90</c:v>
                </c:pt>
                <c:pt idx="5">
                  <c:v>84</c:v>
                </c:pt>
                <c:pt idx="6">
                  <c:v>70</c:v>
                </c:pt>
                <c:pt idx="7">
                  <c:v>72</c:v>
                </c:pt>
                <c:pt idx="8">
                  <c:v>67</c:v>
                </c:pt>
                <c:pt idx="9">
                  <c:v>51</c:v>
                </c:pt>
                <c:pt idx="10">
                  <c:v>64</c:v>
                </c:pt>
                <c:pt idx="11">
                  <c:v>74</c:v>
                </c:pt>
                <c:pt idx="12">
                  <c:v>89</c:v>
                </c:pt>
              </c:numCache>
            </c:numRef>
          </c:val>
        </c:ser>
        <c:dLbls>
          <c:showLegendKey val="0"/>
          <c:showVal val="0"/>
          <c:showCatName val="0"/>
          <c:showSerName val="0"/>
          <c:showPercent val="0"/>
          <c:showBubbleSize val="0"/>
        </c:dLbls>
        <c:gapWidth val="150"/>
        <c:axId val="220424832"/>
        <c:axId val="220431488"/>
      </c:barChart>
      <c:catAx>
        <c:axId val="22042483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20431488"/>
        <c:crosses val="autoZero"/>
        <c:auto val="1"/>
        <c:lblAlgn val="ctr"/>
        <c:lblOffset val="100"/>
        <c:tickLblSkip val="1"/>
        <c:tickMarkSkip val="1"/>
        <c:noMultiLvlLbl val="0"/>
      </c:catAx>
      <c:valAx>
        <c:axId val="2204314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04248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108319</c:v>
              </c:pt>
              <c:pt idx="1">
                <c:v>105739</c:v>
              </c:pt>
            </c:numLit>
          </c:val>
        </c:ser>
        <c:dLbls>
          <c:showLegendKey val="0"/>
          <c:showVal val="0"/>
          <c:showCatName val="0"/>
          <c:showSerName val="0"/>
          <c:showPercent val="0"/>
          <c:showBubbleSize val="0"/>
        </c:dLbls>
        <c:gapWidth val="120"/>
        <c:axId val="61878656"/>
        <c:axId val="61880192"/>
      </c:barChart>
      <c:catAx>
        <c:axId val="6187865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61880192"/>
        <c:crosses val="autoZero"/>
        <c:auto val="1"/>
        <c:lblAlgn val="ctr"/>
        <c:lblOffset val="100"/>
        <c:tickLblSkip val="1"/>
        <c:tickMarkSkip val="1"/>
        <c:noMultiLvlLbl val="0"/>
      </c:catAx>
      <c:valAx>
        <c:axId val="6188019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6187865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68636</c:v>
              </c:pt>
              <c:pt idx="1">
                <c:v>3956</c:v>
              </c:pt>
              <c:pt idx="2">
                <c:v>3717</c:v>
              </c:pt>
              <c:pt idx="3">
                <c:v>13818</c:v>
              </c:pt>
              <c:pt idx="4">
                <c:v>11184</c:v>
              </c:pt>
              <c:pt idx="5">
                <c:v>11910</c:v>
              </c:pt>
              <c:pt idx="6">
                <c:v>13578</c:v>
              </c:pt>
              <c:pt idx="7">
                <c:v>16381</c:v>
              </c:pt>
              <c:pt idx="8">
                <c:v>17926</c:v>
              </c:pt>
              <c:pt idx="9">
                <c:v>19290</c:v>
              </c:pt>
              <c:pt idx="10">
                <c:v>18149</c:v>
              </c:pt>
              <c:pt idx="11">
                <c:v>12228</c:v>
              </c:pt>
              <c:pt idx="12">
                <c:v>3285</c:v>
              </c:pt>
            </c:numLit>
          </c:val>
        </c:ser>
        <c:dLbls>
          <c:showLegendKey val="0"/>
          <c:showVal val="0"/>
          <c:showCatName val="0"/>
          <c:showSerName val="0"/>
          <c:showPercent val="0"/>
          <c:showBubbleSize val="0"/>
        </c:dLbls>
        <c:gapWidth val="30"/>
        <c:axId val="62086528"/>
        <c:axId val="62092416"/>
      </c:barChart>
      <c:catAx>
        <c:axId val="6208652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62092416"/>
        <c:crosses val="autoZero"/>
        <c:auto val="1"/>
        <c:lblAlgn val="ctr"/>
        <c:lblOffset val="100"/>
        <c:tickLblSkip val="1"/>
        <c:tickMarkSkip val="1"/>
        <c:noMultiLvlLbl val="0"/>
      </c:catAx>
      <c:valAx>
        <c:axId val="6209241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6208652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5133</c:v>
                </c:pt>
                <c:pt idx="1">
                  <c:v>1715</c:v>
                </c:pt>
                <c:pt idx="2">
                  <c:v>3060</c:v>
                </c:pt>
                <c:pt idx="3">
                  <c:v>889</c:v>
                </c:pt>
                <c:pt idx="4">
                  <c:v>1590</c:v>
                </c:pt>
                <c:pt idx="5">
                  <c:v>3537</c:v>
                </c:pt>
                <c:pt idx="6">
                  <c:v>1500</c:v>
                </c:pt>
                <c:pt idx="7">
                  <c:v>2861</c:v>
                </c:pt>
                <c:pt idx="8">
                  <c:v>1354</c:v>
                </c:pt>
                <c:pt idx="9">
                  <c:v>1990</c:v>
                </c:pt>
                <c:pt idx="10">
                  <c:v>16414</c:v>
                </c:pt>
                <c:pt idx="11">
                  <c:v>1319</c:v>
                </c:pt>
                <c:pt idx="12">
                  <c:v>28485</c:v>
                </c:pt>
                <c:pt idx="13">
                  <c:v>2581</c:v>
                </c:pt>
                <c:pt idx="14">
                  <c:v>8314</c:v>
                </c:pt>
                <c:pt idx="15">
                  <c:v>1274</c:v>
                </c:pt>
                <c:pt idx="16">
                  <c:v>2709</c:v>
                </c:pt>
                <c:pt idx="17">
                  <c:v>3449</c:v>
                </c:pt>
                <c:pt idx="18">
                  <c:v>6196</c:v>
                </c:pt>
                <c:pt idx="19">
                  <c:v>1855</c:v>
                </c:pt>
              </c:numCache>
            </c:numRef>
          </c:val>
        </c:ser>
        <c:dLbls>
          <c:showLegendKey val="0"/>
          <c:showVal val="0"/>
          <c:showCatName val="0"/>
          <c:showSerName val="0"/>
          <c:showPercent val="0"/>
          <c:showBubbleSize val="0"/>
        </c:dLbls>
        <c:gapWidth val="30"/>
        <c:axId val="63244544"/>
        <c:axId val="63246336"/>
      </c:barChart>
      <c:catAx>
        <c:axId val="6324454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63246336"/>
        <c:crosses val="autoZero"/>
        <c:auto val="1"/>
        <c:lblAlgn val="ctr"/>
        <c:lblOffset val="100"/>
        <c:tickLblSkip val="1"/>
        <c:tickMarkSkip val="1"/>
        <c:noMultiLvlLbl val="0"/>
      </c:catAx>
      <c:valAx>
        <c:axId val="6324633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6324454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118.595483426683</c:v>
                </c:pt>
                <c:pt idx="1">
                  <c:v>109.826677796327</c:v>
                </c:pt>
                <c:pt idx="2">
                  <c:v>116.243771708241</c:v>
                </c:pt>
                <c:pt idx="3">
                  <c:v>116.54334837092701</c:v>
                </c:pt>
                <c:pt idx="4">
                  <c:v>112.866184553081</c:v>
                </c:pt>
                <c:pt idx="5">
                  <c:v>120.803886570855</c:v>
                </c:pt>
                <c:pt idx="6">
                  <c:v>107.955564048498</c:v>
                </c:pt>
                <c:pt idx="7">
                  <c:v>116.051050986842</c:v>
                </c:pt>
                <c:pt idx="8">
                  <c:v>107.363605246321</c:v>
                </c:pt>
                <c:pt idx="9">
                  <c:v>116.289636274269</c:v>
                </c:pt>
                <c:pt idx="10">
                  <c:v>115.08662314961499</c:v>
                </c:pt>
                <c:pt idx="11">
                  <c:v>112.077103712434</c:v>
                </c:pt>
                <c:pt idx="12">
                  <c:v>113.126368742878</c:v>
                </c:pt>
                <c:pt idx="13">
                  <c:v>111.977955915275</c:v>
                </c:pt>
                <c:pt idx="14">
                  <c:v>119.48708174547799</c:v>
                </c:pt>
                <c:pt idx="15">
                  <c:v>117.294655391121</c:v>
                </c:pt>
                <c:pt idx="16">
                  <c:v>117.313949149442</c:v>
                </c:pt>
                <c:pt idx="17">
                  <c:v>111.49852713178301</c:v>
                </c:pt>
                <c:pt idx="18">
                  <c:v>80.872785513973497</c:v>
                </c:pt>
                <c:pt idx="19">
                  <c:v>107.918236491069</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111.396784946582</c:v>
                </c:pt>
                <c:pt idx="1">
                  <c:v>111.396784946582</c:v>
                </c:pt>
                <c:pt idx="2">
                  <c:v>111.396784946582</c:v>
                </c:pt>
                <c:pt idx="3">
                  <c:v>111.396784946582</c:v>
                </c:pt>
                <c:pt idx="4">
                  <c:v>111.396784946582</c:v>
                </c:pt>
                <c:pt idx="5">
                  <c:v>111.396784946582</c:v>
                </c:pt>
                <c:pt idx="6">
                  <c:v>111.396784946582</c:v>
                </c:pt>
                <c:pt idx="7">
                  <c:v>111.396784946582</c:v>
                </c:pt>
                <c:pt idx="8">
                  <c:v>111.396784946582</c:v>
                </c:pt>
                <c:pt idx="9">
                  <c:v>111.396784946582</c:v>
                </c:pt>
                <c:pt idx="10">
                  <c:v>111.396784946582</c:v>
                </c:pt>
                <c:pt idx="11">
                  <c:v>111.396784946582</c:v>
                </c:pt>
                <c:pt idx="12">
                  <c:v>111.396784946582</c:v>
                </c:pt>
                <c:pt idx="13">
                  <c:v>111.396784946582</c:v>
                </c:pt>
                <c:pt idx="14">
                  <c:v>111.396784946582</c:v>
                </c:pt>
                <c:pt idx="15">
                  <c:v>111.396784946582</c:v>
                </c:pt>
                <c:pt idx="16">
                  <c:v>111.396784946582</c:v>
                </c:pt>
                <c:pt idx="17">
                  <c:v>111.396784946582</c:v>
                </c:pt>
                <c:pt idx="18">
                  <c:v>111.396784946582</c:v>
                </c:pt>
                <c:pt idx="19">
                  <c:v>111.396784946582</c:v>
                </c:pt>
              </c:numCache>
            </c:numRef>
          </c:val>
          <c:smooth val="0"/>
        </c:ser>
        <c:dLbls>
          <c:showLegendKey val="0"/>
          <c:showVal val="0"/>
          <c:showCatName val="0"/>
          <c:showSerName val="0"/>
          <c:showPercent val="0"/>
          <c:showBubbleSize val="0"/>
        </c:dLbls>
        <c:marker val="1"/>
        <c:smooth val="0"/>
        <c:axId val="63268352"/>
        <c:axId val="63269888"/>
      </c:lineChart>
      <c:catAx>
        <c:axId val="6326835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63269888"/>
        <c:crosses val="autoZero"/>
        <c:auto val="1"/>
        <c:lblAlgn val="ctr"/>
        <c:lblOffset val="100"/>
        <c:tickLblSkip val="1"/>
        <c:tickMarkSkip val="1"/>
        <c:noMultiLvlLbl val="0"/>
      </c:catAx>
      <c:valAx>
        <c:axId val="63269888"/>
        <c:scaling>
          <c:orientation val="minMax"/>
          <c:min val="82"/>
        </c:scaling>
        <c:delete val="0"/>
        <c:axPos val="l"/>
        <c:numFmt formatCode="0.0" sourceLinked="1"/>
        <c:majorTickMark val="out"/>
        <c:minorTickMark val="none"/>
        <c:tickLblPos val="none"/>
        <c:spPr>
          <a:ln w="9525">
            <a:noFill/>
          </a:ln>
        </c:spPr>
        <c:crossAx val="6326835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c:formatCode>
              <c:ptCount val="167"/>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14.145300910561637</c:v>
              </c:pt>
              <c:pt idx="145">
                <c:v>14.84299545276542</c:v>
              </c:pt>
              <c:pt idx="146">
                <c:v>11.910259775991129</c:v>
              </c:pt>
              <c:pt idx="147">
                <c:v>11.192677903960364</c:v>
              </c:pt>
              <c:pt idx="148">
                <c:v>10.22937145299384</c:v>
              </c:pt>
              <c:pt idx="149">
                <c:v>9.7178785818101634</c:v>
              </c:pt>
              <c:pt idx="150">
                <c:v>8.4388596806512304</c:v>
              </c:pt>
              <c:pt idx="151">
                <c:v>7.3588429618867037</c:v>
              </c:pt>
              <c:pt idx="152">
                <c:v>7.1993288989302968</c:v>
              </c:pt>
              <c:pt idx="153">
                <c:v>7.811148587216997</c:v>
              </c:pt>
              <c:pt idx="154">
                <c:v>10.082851998909913</c:v>
              </c:pt>
              <c:pt idx="155">
                <c:v>10.857759287918327</c:v>
              </c:pt>
              <c:pt idx="156">
                <c:v>9.3302927870888368</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numLit>
          </c:val>
          <c:smooth val="0"/>
        </c:ser>
        <c:ser>
          <c:idx val="1"/>
          <c:order val="1"/>
          <c:tx>
            <c:v>iconfianca</c:v>
          </c:tx>
          <c:spPr>
            <a:ln w="25400">
              <a:solidFill>
                <a:schemeClr val="accent2"/>
              </a:solidFill>
              <a:prstDash val="solid"/>
            </a:ln>
          </c:spPr>
          <c:marker>
            <c:symbol val="none"/>
          </c:marker>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c:formatCode>
              <c:ptCount val="167"/>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-12.104550543081054</c:v>
              </c:pt>
              <c:pt idx="149">
                <c:v>-12.434193600612618</c:v>
              </c:pt>
              <c:pt idx="150">
                <c:v>-12.617699143045209</c:v>
              </c:pt>
              <c:pt idx="151">
                <c:v>-11.697073846167719</c:v>
              </c:pt>
              <c:pt idx="152">
                <c:v>-11.22592208372131</c:v>
              </c:pt>
              <c:pt idx="153">
                <c:v>-11.240809631340831</c:v>
              </c:pt>
              <c:pt idx="154">
                <c:v>-13.736829478667774</c:v>
              </c:pt>
              <c:pt idx="155">
                <c:v>-14.141007070688538</c:v>
              </c:pt>
              <c:pt idx="156">
                <c:v>-12.616816443911416</c:v>
              </c:pt>
              <c:pt idx="157">
                <c:v>-11.283762742717556</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numLit>
          </c:val>
          <c:smooth val="0"/>
        </c:ser>
        <c:dLbls>
          <c:showLegendKey val="0"/>
          <c:showVal val="0"/>
          <c:showCatName val="0"/>
          <c:showSerName val="0"/>
          <c:showPercent val="0"/>
          <c:showBubbleSize val="0"/>
        </c:dLbls>
        <c:marker val="1"/>
        <c:smooth val="0"/>
        <c:axId val="65083648"/>
        <c:axId val="65163264"/>
      </c:lineChart>
      <c:catAx>
        <c:axId val="650836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5163264"/>
        <c:crosses val="autoZero"/>
        <c:auto val="1"/>
        <c:lblAlgn val="ctr"/>
        <c:lblOffset val="100"/>
        <c:tickLblSkip val="6"/>
        <c:tickMarkSkip val="1"/>
        <c:noMultiLvlLbl val="0"/>
      </c:catAx>
      <c:valAx>
        <c:axId val="6516326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508364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c:formatCode>
              <c:ptCount val="167"/>
              <c:pt idx="0">
                <c:v>-0.41360904833679241</c:v>
              </c:pt>
              <c:pt idx="1">
                <c:v>-0.24923538151653163</c:v>
              </c:pt>
              <c:pt idx="2">
                <c:v>-0.39834836291027798</c:v>
              </c:pt>
              <c:pt idx="3">
                <c:v>-0.3413031717608962</c:v>
              </c:pt>
              <c:pt idx="4">
                <c:v>-0.58899099750392914</c:v>
              </c:pt>
              <c:pt idx="5">
                <c:v>-0.49752437316430453</c:v>
              </c:pt>
              <c:pt idx="6">
                <c:v>-0.41915914994156978</c:v>
              </c:pt>
              <c:pt idx="7">
                <c:v>-0.14563611620827671</c:v>
              </c:pt>
              <c:pt idx="8">
                <c:v>8.0620834329330968E-2</c:v>
              </c:pt>
              <c:pt idx="9">
                <c:v>0.38447571055531865</c:v>
              </c:pt>
              <c:pt idx="10">
                <c:v>0.48571505193836051</c:v>
              </c:pt>
              <c:pt idx="11">
                <c:v>0.49750364309796635</c:v>
              </c:pt>
              <c:pt idx="12">
                <c:v>0.39793683418037734</c:v>
              </c:pt>
              <c:pt idx="13">
                <c:v>0.37112655594224631</c:v>
              </c:pt>
              <c:pt idx="14">
                <c:v>0.40641819379769395</c:v>
              </c:pt>
              <c:pt idx="15">
                <c:v>0.57836055477937864</c:v>
              </c:pt>
              <c:pt idx="16">
                <c:v>0.88066319148731487</c:v>
              </c:pt>
              <c:pt idx="17">
                <c:v>1.0736461030149504</c:v>
              </c:pt>
              <c:pt idx="18">
                <c:v>1.1788439542657096</c:v>
              </c:pt>
              <c:pt idx="19">
                <c:v>1.2155938920303564</c:v>
              </c:pt>
              <c:pt idx="20">
                <c:v>1.256763559629168</c:v>
              </c:pt>
              <c:pt idx="21">
                <c:v>1.1837303285982725</c:v>
              </c:pt>
              <c:pt idx="22">
                <c:v>0.93777157505187736</c:v>
              </c:pt>
              <c:pt idx="23">
                <c:v>0.6980972824108419</c:v>
              </c:pt>
              <c:pt idx="24">
                <c:v>0.62114802741480113</c:v>
              </c:pt>
              <c:pt idx="25">
                <c:v>0.71440272339629873</c:v>
              </c:pt>
              <c:pt idx="26">
                <c:v>0.88738503157385451</c:v>
              </c:pt>
              <c:pt idx="27">
                <c:v>0.92664731298785674</c:v>
              </c:pt>
              <c:pt idx="28">
                <c:v>0.89899553919250197</c:v>
              </c:pt>
              <c:pt idx="29">
                <c:v>0.71221833740054319</c:v>
              </c:pt>
              <c:pt idx="30">
                <c:v>0.38113750266392799</c:v>
              </c:pt>
              <c:pt idx="31">
                <c:v>0.18703084837181394</c:v>
              </c:pt>
              <c:pt idx="32">
                <c:v>0.11298014410272283</c:v>
              </c:pt>
              <c:pt idx="33">
                <c:v>0.28097938794415261</c:v>
              </c:pt>
              <c:pt idx="34">
                <c:v>0.19041603606845137</c:v>
              </c:pt>
              <c:pt idx="35">
                <c:v>0.30514997746936712</c:v>
              </c:pt>
              <c:pt idx="36">
                <c:v>0.27521946396376251</c:v>
              </c:pt>
              <c:pt idx="37">
                <c:v>0.54042553770717938</c:v>
              </c:pt>
              <c:pt idx="38">
                <c:v>0.43572161250608321</c:v>
              </c:pt>
              <c:pt idx="39">
                <c:v>0.59724618780347827</c:v>
              </c:pt>
              <c:pt idx="40">
                <c:v>0.47215072753997617</c:v>
              </c:pt>
              <c:pt idx="41">
                <c:v>0.7770319159680863</c:v>
              </c:pt>
              <c:pt idx="42">
                <c:v>0.86495611515478454</c:v>
              </c:pt>
              <c:pt idx="43">
                <c:v>1.0170461825012129</c:v>
              </c:pt>
              <c:pt idx="44">
                <c:v>1.009179462306097</c:v>
              </c:pt>
              <c:pt idx="45">
                <c:v>1.1714456445555517</c:v>
              </c:pt>
              <c:pt idx="46">
                <c:v>1.1739921209837918</c:v>
              </c:pt>
              <c:pt idx="47">
                <c:v>0.98715060482259898</c:v>
              </c:pt>
              <c:pt idx="48">
                <c:v>0.82424959167738376</c:v>
              </c:pt>
              <c:pt idx="49">
                <c:v>0.91579387959638026</c:v>
              </c:pt>
              <c:pt idx="50">
                <c:v>1.1967535465575272</c:v>
              </c:pt>
              <c:pt idx="51">
                <c:v>1.3493940059076714</c:v>
              </c:pt>
              <c:pt idx="52">
                <c:v>1.4934471923244497</c:v>
              </c:pt>
              <c:pt idx="53">
                <c:v>1.5442699406684186</c:v>
              </c:pt>
              <c:pt idx="54">
                <c:v>1.4144417182313573</c:v>
              </c:pt>
              <c:pt idx="55">
                <c:v>1.4085543995206828</c:v>
              </c:pt>
              <c:pt idx="56">
                <c:v>1.4234353951754635</c:v>
              </c:pt>
              <c:pt idx="57">
                <c:v>1.5192414483457755</c:v>
              </c:pt>
              <c:pt idx="58">
                <c:v>1.4768667220796461</c:v>
              </c:pt>
              <c:pt idx="59">
                <c:v>1.351322271643203</c:v>
              </c:pt>
              <c:pt idx="60">
                <c:v>1.2846337651651223</c:v>
              </c:pt>
              <c:pt idx="61">
                <c:v>1.273545899776547</c:v>
              </c:pt>
              <c:pt idx="62">
                <c:v>1.4692830059658011</c:v>
              </c:pt>
              <c:pt idx="63">
                <c:v>1.5219728066285294</c:v>
              </c:pt>
              <c:pt idx="64">
                <c:v>1.4841042913374172</c:v>
              </c:pt>
              <c:pt idx="65">
                <c:v>1.0806230287193945</c:v>
              </c:pt>
              <c:pt idx="66">
                <c:v>0.76819943778379585</c:v>
              </c:pt>
              <c:pt idx="67">
                <c:v>0.59071802882633229</c:v>
              </c:pt>
              <c:pt idx="68">
                <c:v>0.51476865374113256</c:v>
              </c:pt>
              <c:pt idx="69">
                <c:v>0.21028141046373489</c:v>
              </c:pt>
              <c:pt idx="70">
                <c:v>-0.49375221661096014</c:v>
              </c:pt>
              <c:pt idx="71">
                <c:v>-1.2044467014434721</c:v>
              </c:pt>
              <c:pt idx="72">
                <c:v>-1.7106426632232441</c:v>
              </c:pt>
              <c:pt idx="73">
                <c:v>-2.0791710319780554</c:v>
              </c:pt>
              <c:pt idx="74">
                <c:v>-2.158801177744845</c:v>
              </c:pt>
              <c:pt idx="75">
                <c:v>-2.1657273680186133</c:v>
              </c:pt>
              <c:pt idx="76">
                <c:v>-1.7676054571198425</c:v>
              </c:pt>
              <c:pt idx="77">
                <c:v>-1.4183870247287067</c:v>
              </c:pt>
              <c:pt idx="78">
                <c:v>-1.0136755942395028</c:v>
              </c:pt>
              <c:pt idx="79">
                <c:v>-0.60138020949442628</c:v>
              </c:pt>
              <c:pt idx="80">
                <c:v>-0.24303871314821957</c:v>
              </c:pt>
              <c:pt idx="81">
                <c:v>8.954041525619065E-2</c:v>
              </c:pt>
              <c:pt idx="82">
                <c:v>2.8990263341049753E-2</c:v>
              </c:pt>
              <c:pt idx="83">
                <c:v>-8.9641936204340467E-2</c:v>
              </c:pt>
              <c:pt idx="84">
                <c:v>-0.23875443821733294</c:v>
              </c:pt>
              <c:pt idx="85">
                <c:v>-0.29768488357180511</c:v>
              </c:pt>
              <c:pt idx="86">
                <c:v>-0.16916827677148777</c:v>
              </c:pt>
              <c:pt idx="87">
                <c:v>2.0151764526390309E-2</c:v>
              </c:pt>
              <c:pt idx="88">
                <c:v>0.21334573730723091</c:v>
              </c:pt>
              <c:pt idx="89">
                <c:v>0.27211781614161262</c:v>
              </c:pt>
              <c:pt idx="90">
                <c:v>0.18340222702284398</c:v>
              </c:pt>
              <c:pt idx="91">
                <c:v>0.15709023602046601</c:v>
              </c:pt>
              <c:pt idx="92">
                <c:v>0.16025347725013087</c:v>
              </c:pt>
              <c:pt idx="93">
                <c:v>-3.4137931727542051E-2</c:v>
              </c:pt>
              <c:pt idx="94">
                <c:v>-0.30737024765151894</c:v>
              </c:pt>
              <c:pt idx="95">
                <c:v>-0.79303849886928035</c:v>
              </c:pt>
              <c:pt idx="96">
                <c:v>-0.97686897115449034</c:v>
              </c:pt>
              <c:pt idx="97">
                <c:v>-1.1300769474440051</c:v>
              </c:pt>
              <c:pt idx="98">
                <c:v>-1.1782032424199809</c:v>
              </c:pt>
              <c:pt idx="99">
                <c:v>-1.380782720144704</c:v>
              </c:pt>
              <c:pt idx="100">
                <c:v>-1.5664471169971759</c:v>
              </c:pt>
              <c:pt idx="101">
                <c:v>-1.7225462233493742</c:v>
              </c:pt>
              <c:pt idx="102">
                <c:v>-1.8698205626993945</c:v>
              </c:pt>
              <c:pt idx="103">
                <c:v>-2.0109395007620683</c:v>
              </c:pt>
              <c:pt idx="104">
                <c:v>-2.2329588293543234</c:v>
              </c:pt>
              <c:pt idx="105">
                <c:v>-2.4882019857787685</c:v>
              </c:pt>
              <c:pt idx="106">
                <c:v>-2.9301799237024371</c:v>
              </c:pt>
              <c:pt idx="107">
                <c:v>-3.3554026032037174</c:v>
              </c:pt>
              <c:pt idx="108">
                <c:v>-3.6346016708018278</c:v>
              </c:pt>
              <c:pt idx="109">
                <c:v>-3.7715359827521966</c:v>
              </c:pt>
              <c:pt idx="110">
                <c:v>-3.7327912244477188</c:v>
              </c:pt>
              <c:pt idx="111">
                <c:v>-3.6268396707089563</c:v>
              </c:pt>
              <c:pt idx="112">
                <c:v>-3.5865285025370035</c:v>
              </c:pt>
              <c:pt idx="113">
                <c:v>-3.4263797050798837</c:v>
              </c:pt>
              <c:pt idx="114">
                <c:v>-3.3453509961587824</c:v>
              </c:pt>
              <c:pt idx="115">
                <c:v>-3.0725633398375232</c:v>
              </c:pt>
              <c:pt idx="116">
                <c:v>-3.2455708250965465</c:v>
              </c:pt>
              <c:pt idx="117">
                <c:v>-3.5842792327115061</c:v>
              </c:pt>
              <c:pt idx="118">
                <c:v>-3.8893672246174784</c:v>
              </c:pt>
              <c:pt idx="119">
                <c:v>-3.9663866699926595</c:v>
              </c:pt>
              <c:pt idx="120">
                <c:v>-3.8838774895788291</c:v>
              </c:pt>
              <c:pt idx="121">
                <c:v>-3.7922555739297836</c:v>
              </c:pt>
              <c:pt idx="122">
                <c:v>-3.4545790414366797</c:v>
              </c:pt>
              <c:pt idx="123">
                <c:v>-3.1596055121637061</c:v>
              </c:pt>
              <c:pt idx="124">
                <c:v>-2.8353254865688431</c:v>
              </c:pt>
              <c:pt idx="125">
                <c:v>-2.5975462067697812</c:v>
              </c:pt>
              <c:pt idx="126">
                <c:v>-2.316072784445411</c:v>
              </c:pt>
              <c:pt idx="127">
                <c:v>-1.8836788458847606</c:v>
              </c:pt>
              <c:pt idx="128">
                <c:v>-1.568849011891172</c:v>
              </c:pt>
              <c:pt idx="129">
                <c:v>-1.3144251934803866</c:v>
              </c:pt>
              <c:pt idx="130">
                <c:v>-1.1766812843332555</c:v>
              </c:pt>
              <c:pt idx="131">
                <c:v>-1.0141777408389496</c:v>
              </c:pt>
              <c:pt idx="132">
                <c:v>-0.74386095748851178</c:v>
              </c:pt>
              <c:pt idx="133">
                <c:v>-0.49544638707092642</c:v>
              </c:pt>
              <c:pt idx="134">
                <c:v>-0.2234416975816278</c:v>
              </c:pt>
              <c:pt idx="135">
                <c:v>-5.6618743234449279E-2</c:v>
              </c:pt>
              <c:pt idx="136">
                <c:v>0.17381249424332101</c:v>
              </c:pt>
              <c:pt idx="137">
                <c:v>0.39805230187895735</c:v>
              </c:pt>
              <c:pt idx="138">
                <c:v>0.5790368512219729</c:v>
              </c:pt>
              <c:pt idx="139">
                <c:v>0.63943672211353464</c:v>
              </c:pt>
              <c:pt idx="140">
                <c:v>0.57758314180477754</c:v>
              </c:pt>
              <c:pt idx="141">
                <c:v>0.60016510168476567</c:v>
              </c:pt>
              <c:pt idx="142">
                <c:v>0.41896928118854165</c:v>
              </c:pt>
              <c:pt idx="143">
                <c:v>0.21069278891086529</c:v>
              </c:pt>
              <c:pt idx="144">
                <c:v>0.29886874635429733</c:v>
              </c:pt>
              <c:pt idx="145">
                <c:v>0.33873905446315627</c:v>
              </c:pt>
              <c:pt idx="146">
                <c:v>0.67909206854821058</c:v>
              </c:pt>
              <c:pt idx="147">
                <c:v>0.83688378508519434</c:v>
              </c:pt>
              <c:pt idx="148">
                <c:v>1.2045811528112047</c:v>
              </c:pt>
              <c:pt idx="149">
                <c:v>1.3266683584973384</c:v>
              </c:pt>
              <c:pt idx="150">
                <c:v>1.4046867508982979</c:v>
              </c:pt>
              <c:pt idx="151">
                <c:v>1.4349704033777639</c:v>
              </c:pt>
              <c:pt idx="152">
                <c:v>1.439316649341946</c:v>
              </c:pt>
              <c:pt idx="153">
                <c:v>1.1961198915103468</c:v>
              </c:pt>
              <c:pt idx="154">
                <c:v>0.95442765315362998</c:v>
              </c:pt>
              <c:pt idx="155">
                <c:v>0.71646697541664917</c:v>
              </c:pt>
              <c:pt idx="156">
                <c:v>0.76744221094645126</c:v>
              </c:pt>
              <c:pt idx="157">
                <c:v>0.79073081810247781</c:v>
              </c:pt>
              <c:pt idx="158">
                <c:v>0.98544243863053893</c:v>
              </c:pt>
              <c:pt idx="159">
                <c:v>1.1195784177828514</c:v>
              </c:pt>
              <c:pt idx="160">
                <c:v>1.2216688998124583</c:v>
              </c:pt>
              <c:pt idx="161">
                <c:v>1.2373667247828068</c:v>
              </c:pt>
              <c:pt idx="162">
                <c:v>1.2431323065506528</c:v>
              </c:pt>
              <c:pt idx="163">
                <c:v>1.3401190999726753</c:v>
              </c:pt>
              <c:pt idx="164">
                <c:v>1.375378025621119</c:v>
              </c:pt>
              <c:pt idx="165">
                <c:v>1.3441019860517107</c:v>
              </c:pt>
              <c:pt idx="166">
                <c:v>1.2475251358246902</c:v>
              </c:pt>
            </c:numLit>
          </c:val>
          <c:smooth val="0"/>
        </c:ser>
        <c:dLbls>
          <c:showLegendKey val="0"/>
          <c:showVal val="0"/>
          <c:showCatName val="0"/>
          <c:showSerName val="1"/>
          <c:showPercent val="0"/>
          <c:showBubbleSize val="0"/>
        </c:dLbls>
        <c:marker val="1"/>
        <c:smooth val="0"/>
        <c:axId val="65201280"/>
        <c:axId val="65203200"/>
      </c:lineChart>
      <c:catAx>
        <c:axId val="6520128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5203200"/>
        <c:crosses val="autoZero"/>
        <c:auto val="1"/>
        <c:lblAlgn val="ctr"/>
        <c:lblOffset val="100"/>
        <c:tickLblSkip val="1"/>
        <c:tickMarkSkip val="1"/>
        <c:noMultiLvlLbl val="0"/>
      </c:catAx>
      <c:valAx>
        <c:axId val="6520320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520128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0.000</c:formatCode>
              <c:ptCount val="166"/>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numLit>
          </c:val>
          <c:smooth val="0"/>
        </c:ser>
        <c:dLbls>
          <c:showLegendKey val="0"/>
          <c:showVal val="0"/>
          <c:showCatName val="0"/>
          <c:showSerName val="0"/>
          <c:showPercent val="0"/>
          <c:showBubbleSize val="0"/>
        </c:dLbls>
        <c:marker val="1"/>
        <c:smooth val="0"/>
        <c:axId val="65559168"/>
        <c:axId val="65560960"/>
      </c:lineChart>
      <c:catAx>
        <c:axId val="655591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5560960"/>
        <c:crosses val="autoZero"/>
        <c:auto val="1"/>
        <c:lblAlgn val="ctr"/>
        <c:lblOffset val="100"/>
        <c:tickLblSkip val="1"/>
        <c:tickMarkSkip val="1"/>
        <c:noMultiLvlLbl val="0"/>
      </c:catAx>
      <c:valAx>
        <c:axId val="65560960"/>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555916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c:formatCode>
              <c:ptCount val="167"/>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c:formatCode>
              <c:ptCount val="167"/>
              <c:pt idx="0">
                <c:v>-10.643879355142944</c:v>
              </c:pt>
              <c:pt idx="1">
                <c:v>-11.580579929006193</c:v>
              </c:pt>
              <c:pt idx="2">
                <c:v>-13.569316985424997</c:v>
              </c:pt>
              <c:pt idx="3">
                <c:v>-15.267016350313886</c:v>
              </c:pt>
              <c:pt idx="4">
                <c:v>-15.705474090536107</c:v>
              </c:pt>
              <c:pt idx="5">
                <c:v>-13.72876117798055</c:v>
              </c:pt>
              <c:pt idx="6">
                <c:v>-11.020903318313884</c:v>
              </c:pt>
              <c:pt idx="7">
                <c:v>-9.0938539808694401</c:v>
              </c:pt>
              <c:pt idx="8">
                <c:v>-8.3144296068694405</c:v>
              </c:pt>
              <c:pt idx="9">
                <c:v>-8.6861192660916622</c:v>
              </c:pt>
              <c:pt idx="10">
                <c:v>-9.77455379698055</c:v>
              </c:pt>
              <c:pt idx="11">
                <c:v>-9.5607799299805496</c:v>
              </c:pt>
              <c:pt idx="12">
                <c:v>-8.1422505112027732</c:v>
              </c:pt>
              <c:pt idx="13">
                <c:v>-6.9307051733138847</c:v>
              </c:pt>
              <c:pt idx="14">
                <c:v>-6.9605702610916618</c:v>
              </c:pt>
              <c:pt idx="15">
                <c:v>-7.4002411854249956</c:v>
              </c:pt>
              <c:pt idx="16">
                <c:v>-6.6792755765361065</c:v>
              </c:pt>
              <c:pt idx="17">
                <c:v>-5.0823484616472188</c:v>
              </c:pt>
              <c:pt idx="18">
                <c:v>-3.5470947683138854</c:v>
              </c:pt>
              <c:pt idx="19">
                <c:v>-1.6986689955361085</c:v>
              </c:pt>
              <c:pt idx="20">
                <c:v>-2.2915195379805526</c:v>
              </c:pt>
              <c:pt idx="21">
                <c:v>-3.272336111424996</c:v>
              </c:pt>
              <c:pt idx="22">
                <c:v>-4.4912151696472176</c:v>
              </c:pt>
              <c:pt idx="23">
                <c:v>-5.5876365976472178</c:v>
              </c:pt>
              <c:pt idx="24">
                <c:v>-5.4302270506472183</c:v>
              </c:pt>
              <c:pt idx="25">
                <c:v>-6.7799020566472192</c:v>
              </c:pt>
              <c:pt idx="26">
                <c:v>-6.8828025516472175</c:v>
              </c:pt>
              <c:pt idx="27">
                <c:v>-6.1153648399805514</c:v>
              </c:pt>
              <c:pt idx="28">
                <c:v>-5.8642423106472181</c:v>
              </c:pt>
              <c:pt idx="29">
                <c:v>-6.290228596980552</c:v>
              </c:pt>
              <c:pt idx="30">
                <c:v>-8.7360751808694399</c:v>
              </c:pt>
              <c:pt idx="31">
                <c:v>-8.2096078532027743</c:v>
              </c:pt>
              <c:pt idx="32">
                <c:v>-6.8351575647583287</c:v>
              </c:pt>
              <c:pt idx="33">
                <c:v>-4.2028151596472174</c:v>
              </c:pt>
              <c:pt idx="34">
                <c:v>-3.2918462092027725</c:v>
              </c:pt>
              <c:pt idx="35">
                <c:v>-3.4223937289805506</c:v>
              </c:pt>
              <c:pt idx="36">
                <c:v>-4.238275970091661</c:v>
              </c:pt>
              <c:pt idx="37">
                <c:v>-4.6807995943138838</c:v>
              </c:pt>
              <c:pt idx="38">
                <c:v>-5.3873940904249951</c:v>
              </c:pt>
              <c:pt idx="39">
                <c:v>-6.0788557840916617</c:v>
              </c:pt>
              <c:pt idx="40">
                <c:v>-6.4474195945361075</c:v>
              </c:pt>
              <c:pt idx="41">
                <c:v>-5.29462190675833</c:v>
              </c:pt>
              <c:pt idx="42">
                <c:v>-3.3759948089805523</c:v>
              </c:pt>
              <c:pt idx="43">
                <c:v>-2.2899268296472188</c:v>
              </c:pt>
              <c:pt idx="44">
                <c:v>-1.4115074164249968</c:v>
              </c:pt>
              <c:pt idx="45">
                <c:v>-2.1413009485361072</c:v>
              </c:pt>
              <c:pt idx="46">
                <c:v>-0.96094181698055225</c:v>
              </c:pt>
              <c:pt idx="47">
                <c:v>-1.1991800278694404</c:v>
              </c:pt>
              <c:pt idx="48">
                <c:v>8.4606822352781094E-2</c:v>
              </c:pt>
              <c:pt idx="49">
                <c:v>0.80135043413055884</c:v>
              </c:pt>
              <c:pt idx="50">
                <c:v>2.2271258810194472</c:v>
              </c:pt>
              <c:pt idx="51">
                <c:v>2.6420009200194472</c:v>
              </c:pt>
              <c:pt idx="52">
                <c:v>2.5230357834638917</c:v>
              </c:pt>
              <c:pt idx="53">
                <c:v>2.7424394271305581</c:v>
              </c:pt>
              <c:pt idx="54">
                <c:v>2.0441344034638917</c:v>
              </c:pt>
              <c:pt idx="55">
                <c:v>1.9013532525750028</c:v>
              </c:pt>
              <c:pt idx="56">
                <c:v>2.2076022823527803</c:v>
              </c:pt>
              <c:pt idx="57">
                <c:v>2.5876045544638919</c:v>
              </c:pt>
              <c:pt idx="58">
                <c:v>3.320366128575003</c:v>
              </c:pt>
              <c:pt idx="59">
                <c:v>3.2331663009083358</c:v>
              </c:pt>
              <c:pt idx="60">
                <c:v>3.6693035774638916</c:v>
              </c:pt>
              <c:pt idx="61">
                <c:v>3.1558501482416692</c:v>
              </c:pt>
              <c:pt idx="62">
                <c:v>2.2530017727972251</c:v>
              </c:pt>
              <c:pt idx="63">
                <c:v>0.90681652057500239</c:v>
              </c:pt>
              <c:pt idx="64">
                <c:v>-1.9686886757583304</c:v>
              </c:pt>
              <c:pt idx="65">
                <c:v>-4.1240640795361072</c:v>
              </c:pt>
              <c:pt idx="66">
                <c:v>-4.8913850547583291</c:v>
              </c:pt>
              <c:pt idx="67">
                <c:v>-3.388408330091663</c:v>
              </c:pt>
              <c:pt idx="68">
                <c:v>-4.3905519239805519</c:v>
              </c:pt>
              <c:pt idx="69">
                <c:v>-9.6357893652027737</c:v>
              </c:pt>
              <c:pt idx="70">
                <c:v>-16.550337180536108</c:v>
              </c:pt>
              <c:pt idx="71">
                <c:v>-23.305129478202776</c:v>
              </c:pt>
              <c:pt idx="72">
                <c:v>-27.084198227091665</c:v>
              </c:pt>
              <c:pt idx="73">
                <c:v>-30.406109548647219</c:v>
              </c:pt>
              <c:pt idx="74">
                <c:v>-29.401866474202773</c:v>
              </c:pt>
              <c:pt idx="75">
                <c:v>-30.088630162202772</c:v>
              </c:pt>
              <c:pt idx="76">
                <c:v>-28.097743792539813</c:v>
              </c:pt>
              <c:pt idx="77">
                <c:v>-27.713776173543518</c:v>
              </c:pt>
              <c:pt idx="78">
                <c:v>-24.367032919280557</c:v>
              </c:pt>
              <c:pt idx="79">
                <c:v>-21.498846864180553</c:v>
              </c:pt>
              <c:pt idx="80">
                <c:v>-17.239096404413889</c:v>
              </c:pt>
              <c:pt idx="81">
                <c:v>-14.629910387458333</c:v>
              </c:pt>
              <c:pt idx="82">
                <c:v>-13.02475821821389</c:v>
              </c:pt>
              <c:pt idx="83">
                <c:v>-13.757710047858334</c:v>
              </c:pt>
              <c:pt idx="84">
                <c:v>-13.393350131502778</c:v>
              </c:pt>
              <c:pt idx="85">
                <c:v>-13.157932500002779</c:v>
              </c:pt>
              <c:pt idx="86">
                <c:v>-12.183238656869447</c:v>
              </c:pt>
              <c:pt idx="87">
                <c:v>-11.272562026569446</c:v>
              </c:pt>
              <c:pt idx="88">
                <c:v>-11.217724787769447</c:v>
              </c:pt>
              <c:pt idx="89">
                <c:v>-11.488274061369445</c:v>
              </c:pt>
              <c:pt idx="90">
                <c:v>-10.915149431336113</c:v>
              </c:pt>
              <c:pt idx="91">
                <c:v>-9.3907161529583352</c:v>
              </c:pt>
              <c:pt idx="92">
                <c:v>-6.8397642381361115</c:v>
              </c:pt>
              <c:pt idx="93">
                <c:v>-6.8871201605027785</c:v>
              </c:pt>
              <c:pt idx="94">
                <c:v>-6.7934039413361118</c:v>
              </c:pt>
              <c:pt idx="95">
                <c:v>-8.4538399109583349</c:v>
              </c:pt>
              <c:pt idx="96">
                <c:v>-7.9541054210027786</c:v>
              </c:pt>
              <c:pt idx="97">
                <c:v>-7.7954090186583338</c:v>
              </c:pt>
              <c:pt idx="98">
                <c:v>-8.4907052723250018</c:v>
              </c:pt>
              <c:pt idx="99">
                <c:v>-9.2988151101138907</c:v>
              </c:pt>
              <c:pt idx="100">
                <c:v>-11.637718546758336</c:v>
              </c:pt>
              <c:pt idx="101">
                <c:v>-12.909089337391668</c:v>
              </c:pt>
              <c:pt idx="102">
                <c:v>-12.153965860302778</c:v>
              </c:pt>
              <c:pt idx="103">
                <c:v>-12.603539246224999</c:v>
              </c:pt>
              <c:pt idx="104">
                <c:v>-13.855253027191665</c:v>
              </c:pt>
              <c:pt idx="105">
                <c:v>-16.280643842047223</c:v>
              </c:pt>
              <c:pt idx="106">
                <c:v>-17.277844839136112</c:v>
              </c:pt>
              <c:pt idx="107">
                <c:v>-18.055548759591669</c:v>
              </c:pt>
              <c:pt idx="108">
                <c:v>-19.567463078936115</c:v>
              </c:pt>
              <c:pt idx="109">
                <c:v>-20.187002995247223</c:v>
              </c:pt>
              <c:pt idx="110">
                <c:v>-19.217562699658334</c:v>
              </c:pt>
              <c:pt idx="111">
                <c:v>-18.408797350736112</c:v>
              </c:pt>
              <c:pt idx="112">
                <c:v>-18.711178032847226</c:v>
              </c:pt>
              <c:pt idx="113">
                <c:v>-18.437326203158335</c:v>
              </c:pt>
              <c:pt idx="114">
                <c:v>-18.602057870347224</c:v>
              </c:pt>
              <c:pt idx="115">
                <c:v>-16.305323351658338</c:v>
              </c:pt>
              <c:pt idx="116">
                <c:v>-16.117661740002777</c:v>
              </c:pt>
              <c:pt idx="117">
                <c:v>-16.402259550858336</c:v>
              </c:pt>
              <c:pt idx="118">
                <c:v>-18.172370983313886</c:v>
              </c:pt>
              <c:pt idx="119">
                <c:v>-17.844771069669445</c:v>
              </c:pt>
              <c:pt idx="120">
                <c:v>-17.590367190725001</c:v>
              </c:pt>
              <c:pt idx="121">
                <c:v>-16.833593878513891</c:v>
              </c:pt>
              <c:pt idx="122">
                <c:v>-16.605434398613891</c:v>
              </c:pt>
              <c:pt idx="123">
                <c:v>-16.083165476836111</c:v>
              </c:pt>
              <c:pt idx="124">
                <c:v>-15.261536553747222</c:v>
              </c:pt>
              <c:pt idx="125">
                <c:v>-14.959418205247223</c:v>
              </c:pt>
              <c:pt idx="126">
                <c:v>-13.820531426358334</c:v>
              </c:pt>
              <c:pt idx="127">
                <c:v>-11.969541898136113</c:v>
              </c:pt>
              <c:pt idx="128">
                <c:v>-9.9835894476472244</c:v>
              </c:pt>
              <c:pt idx="129">
                <c:v>-8.9376231434583335</c:v>
              </c:pt>
              <c:pt idx="130">
                <c:v>-8.6113144063250004</c:v>
              </c:pt>
              <c:pt idx="131">
                <c:v>-7.7581350274249994</c:v>
              </c:pt>
              <c:pt idx="132">
                <c:v>-6.4171400165361119</c:v>
              </c:pt>
              <c:pt idx="133">
                <c:v>-6.2756041809472229</c:v>
              </c:pt>
              <c:pt idx="134">
                <c:v>-6.0586685351583336</c:v>
              </c:pt>
              <c:pt idx="135">
                <c:v>-5.8614491511138906</c:v>
              </c:pt>
              <c:pt idx="136">
                <c:v>-5.6462257921027783</c:v>
              </c:pt>
              <c:pt idx="137">
                <c:v>-6.3920740448027784</c:v>
              </c:pt>
              <c:pt idx="138">
                <c:v>-6.3062119702805566</c:v>
              </c:pt>
              <c:pt idx="139">
                <c:v>-5.2407436890138897</c:v>
              </c:pt>
              <c:pt idx="140">
                <c:v>-3.9854584001694451</c:v>
              </c:pt>
              <c:pt idx="141">
                <c:v>-3.7071407361250004</c:v>
              </c:pt>
              <c:pt idx="142">
                <c:v>-3.780535903869445</c:v>
              </c:pt>
              <c:pt idx="143">
                <c:v>-3.6588906067916671</c:v>
              </c:pt>
              <c:pt idx="144">
                <c:v>-3.742568123291667</c:v>
              </c:pt>
              <c:pt idx="145">
                <c:v>-3.697115640991667</c:v>
              </c:pt>
              <c:pt idx="146">
                <c:v>-3.1717931176138894</c:v>
              </c:pt>
              <c:pt idx="147">
                <c:v>-1.7479008228027781</c:v>
              </c:pt>
              <c:pt idx="148">
                <c:v>-0.58938020588333362</c:v>
              </c:pt>
              <c:pt idx="149">
                <c:v>-0.37679278176388892</c:v>
              </c:pt>
              <c:pt idx="150">
                <c:v>-0.10611897901111104</c:v>
              </c:pt>
              <c:pt idx="151">
                <c:v>-0.19340871528888873</c:v>
              </c:pt>
              <c:pt idx="152">
                <c:v>-0.10269202406666651</c:v>
              </c:pt>
              <c:pt idx="153">
                <c:v>-0.86863819789999985</c:v>
              </c:pt>
              <c:pt idx="154">
                <c:v>-1.4138489928111111</c:v>
              </c:pt>
              <c:pt idx="155">
                <c:v>-1.7766430898444441</c:v>
              </c:pt>
              <c:pt idx="156">
                <c:v>-1.1747457713111111</c:v>
              </c:pt>
              <c:pt idx="157">
                <c:v>-0.87600675886666668</c:v>
              </c:pt>
              <c:pt idx="158">
                <c:v>-1.0917661205444444</c:v>
              </c:pt>
              <c:pt idx="159">
                <c:v>-1.8072660749111111</c:v>
              </c:pt>
              <c:pt idx="160">
                <c:v>-2.0767208458444446</c:v>
              </c:pt>
              <c:pt idx="161">
                <c:v>-1.5095743140777778</c:v>
              </c:pt>
              <c:pt idx="162">
                <c:v>-1.2692790975333332</c:v>
              </c:pt>
              <c:pt idx="163">
                <c:v>-1.1097047986555557</c:v>
              </c:pt>
              <c:pt idx="164">
                <c:v>-1.061582607988889</c:v>
              </c:pt>
              <c:pt idx="165">
                <c:v>-0.43091576162222234</c:v>
              </c:pt>
              <c:pt idx="166">
                <c:v>0.41726350510000004</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c:formatCode>
              <c:ptCount val="167"/>
              <c:pt idx="0">
                <c:v>-12.834411555274144</c:v>
              </c:pt>
              <c:pt idx="1">
                <c:v>-11.553486117026281</c:v>
              </c:pt>
              <c:pt idx="2">
                <c:v>-12.005745372556197</c:v>
              </c:pt>
              <c:pt idx="3">
                <c:v>-12.075785616197223</c:v>
              </c:pt>
              <c:pt idx="4">
                <c:v>-13.17773402908611</c:v>
              </c:pt>
              <c:pt idx="5">
                <c:v>-12.799498565975</c:v>
              </c:pt>
              <c:pt idx="6">
                <c:v>-12.273074775641668</c:v>
              </c:pt>
              <c:pt idx="7">
                <c:v>-9.6702061386416673</c:v>
              </c:pt>
              <c:pt idx="8">
                <c:v>-7.548566413863889</c:v>
              </c:pt>
              <c:pt idx="9">
                <c:v>-5.6286262600861114</c:v>
              </c:pt>
              <c:pt idx="10">
                <c:v>-4.9446056489750001</c:v>
              </c:pt>
              <c:pt idx="11">
                <c:v>-4.522772902641667</c:v>
              </c:pt>
              <c:pt idx="12">
                <c:v>-4.2533531439750005</c:v>
              </c:pt>
              <c:pt idx="13">
                <c:v>-5.6677257420861116</c:v>
              </c:pt>
              <c:pt idx="14">
                <c:v>-7.490520633308333</c:v>
              </c:pt>
              <c:pt idx="15">
                <c:v>-8.2626899131972227</c:v>
              </c:pt>
              <c:pt idx="16">
                <c:v>-4.9789511588638886</c:v>
              </c:pt>
              <c:pt idx="17">
                <c:v>-2.4117693923083343</c:v>
              </c:pt>
              <c:pt idx="18">
                <c:v>-0.1313170458638889</c:v>
              </c:pt>
              <c:pt idx="19">
                <c:v>-1.3367399818638892</c:v>
              </c:pt>
              <c:pt idx="20">
                <c:v>-1.3852476784194445</c:v>
              </c:pt>
              <c:pt idx="21">
                <c:v>-2.8516675221972227</c:v>
              </c:pt>
              <c:pt idx="22">
                <c:v>-3.7568602080861115</c:v>
              </c:pt>
              <c:pt idx="23">
                <c:v>-4.3563642973083345</c:v>
              </c:pt>
              <c:pt idx="24">
                <c:v>-4.7071241745305556</c:v>
              </c:pt>
              <c:pt idx="25">
                <c:v>-5.1838586195305547</c:v>
              </c:pt>
              <c:pt idx="26">
                <c:v>-5.0118362903083336</c:v>
              </c:pt>
              <c:pt idx="27">
                <c:v>-5.5801089088638882</c:v>
              </c:pt>
              <c:pt idx="28">
                <c:v>-5.0995108493083334</c:v>
              </c:pt>
              <c:pt idx="29">
                <c:v>-6.3236623255305551</c:v>
              </c:pt>
              <c:pt idx="30">
                <c:v>-7.5852549941972214</c:v>
              </c:pt>
              <c:pt idx="31">
                <c:v>-9.7884529159750002</c:v>
              </c:pt>
              <c:pt idx="32">
                <c:v>-10.689378355641665</c:v>
              </c:pt>
              <c:pt idx="33">
                <c:v>-11.346688212419444</c:v>
              </c:pt>
              <c:pt idx="34">
                <c:v>-11.230117334752777</c:v>
              </c:pt>
              <c:pt idx="35">
                <c:v>-8.8729155538638889</c:v>
              </c:pt>
              <c:pt idx="36">
                <c:v>-6.7295426937527774</c:v>
              </c:pt>
              <c:pt idx="37">
                <c:v>-5.2013381298638883</c:v>
              </c:pt>
              <c:pt idx="38">
                <c:v>-7.6786699950861106</c:v>
              </c:pt>
              <c:pt idx="39">
                <c:v>-7.6255940967527778</c:v>
              </c:pt>
              <c:pt idx="40">
                <c:v>-9.2196366266416678</c:v>
              </c:pt>
              <c:pt idx="41">
                <c:v>-7.2633226296416664</c:v>
              </c:pt>
              <c:pt idx="42">
                <c:v>-7.3130910254194452</c:v>
              </c:pt>
              <c:pt idx="43">
                <c:v>-6.6204902708638897</c:v>
              </c:pt>
              <c:pt idx="44">
                <c:v>-6.277399792752778</c:v>
              </c:pt>
              <c:pt idx="45">
                <c:v>-4.3076182261972216</c:v>
              </c:pt>
              <c:pt idx="46">
                <c:v>-2.9082781095305563</c:v>
              </c:pt>
              <c:pt idx="47">
                <c:v>-3.0728263519750008</c:v>
              </c:pt>
              <c:pt idx="48">
                <c:v>-4.3537977757527786</c:v>
              </c:pt>
              <c:pt idx="49">
                <c:v>-3.7148980999750001</c:v>
              </c:pt>
              <c:pt idx="50">
                <c:v>-3.720080955197222</c:v>
              </c:pt>
              <c:pt idx="51">
                <c:v>-3.5698245421972223</c:v>
              </c:pt>
              <c:pt idx="52">
                <c:v>-3.4475816066416667</c:v>
              </c:pt>
              <c:pt idx="53">
                <c:v>-2.6042803958638889</c:v>
              </c:pt>
              <c:pt idx="54">
                <c:v>-2.864081451752778</c:v>
              </c:pt>
              <c:pt idx="55">
                <c:v>-3.4294883860861116</c:v>
              </c:pt>
              <c:pt idx="56">
                <c:v>-4.2016517516416672</c:v>
              </c:pt>
              <c:pt idx="57">
                <c:v>-3.9485033900861115</c:v>
              </c:pt>
              <c:pt idx="58">
                <c:v>-3.4726213959750001</c:v>
              </c:pt>
              <c:pt idx="59">
                <c:v>-2.566333125086111</c:v>
              </c:pt>
              <c:pt idx="60">
                <c:v>-2.109842551086111</c:v>
              </c:pt>
              <c:pt idx="61">
                <c:v>-2.0762515834194448</c:v>
              </c:pt>
              <c:pt idx="62">
                <c:v>-1.951262170752778</c:v>
              </c:pt>
              <c:pt idx="63">
                <c:v>-2.9105124463083336</c:v>
              </c:pt>
              <c:pt idx="64">
                <c:v>-4.2124175469749998</c:v>
              </c:pt>
              <c:pt idx="65">
                <c:v>-7.4435290643083336</c:v>
              </c:pt>
              <c:pt idx="66">
                <c:v>-9.8119974557527794</c:v>
              </c:pt>
              <c:pt idx="67">
                <c:v>-11.233457632530557</c:v>
              </c:pt>
              <c:pt idx="68">
                <c:v>-11.523878871197224</c:v>
              </c:pt>
              <c:pt idx="69">
                <c:v>-12.615166033752779</c:v>
              </c:pt>
              <c:pt idx="70">
                <c:v>-14.777630332975001</c:v>
              </c:pt>
              <c:pt idx="71">
                <c:v>-17.388141696974998</c:v>
              </c:pt>
              <c:pt idx="72">
                <c:v>-18.030947275197221</c:v>
              </c:pt>
              <c:pt idx="73">
                <c:v>-19.881921428308335</c:v>
              </c:pt>
              <c:pt idx="74">
                <c:v>-20.350847123197223</c:v>
              </c:pt>
              <c:pt idx="75">
                <c:v>-21.443359201752781</c:v>
              </c:pt>
              <c:pt idx="76">
                <c:v>-20.025912109337963</c:v>
              </c:pt>
              <c:pt idx="77">
                <c:v>-17.799673814623148</c:v>
              </c:pt>
              <c:pt idx="78">
                <c:v>-14.906795216663888</c:v>
              </c:pt>
              <c:pt idx="79">
                <c:v>-12.483196166174999</c:v>
              </c:pt>
              <c:pt idx="80">
                <c:v>-9.9289260917305544</c:v>
              </c:pt>
              <c:pt idx="81">
                <c:v>-7.6846317237083346</c:v>
              </c:pt>
              <c:pt idx="82">
                <c:v>-6.4226720636083341</c:v>
              </c:pt>
              <c:pt idx="83">
                <c:v>-5.8549371984194449</c:v>
              </c:pt>
              <c:pt idx="84">
                <c:v>-5.8660126343972223</c:v>
              </c:pt>
              <c:pt idx="85">
                <c:v>-4.4991968615083335</c:v>
              </c:pt>
              <c:pt idx="86">
                <c:v>-4.0510618498972226</c:v>
              </c:pt>
              <c:pt idx="87">
                <c:v>-2.6647990670194446</c:v>
              </c:pt>
              <c:pt idx="88">
                <c:v>-2.6156765034750005</c:v>
              </c:pt>
              <c:pt idx="89">
                <c:v>-2.5163266286083337</c:v>
              </c:pt>
              <c:pt idx="90">
                <c:v>-3.5968732407194444</c:v>
              </c:pt>
              <c:pt idx="91">
                <c:v>-4.2728115224861112</c:v>
              </c:pt>
              <c:pt idx="92">
                <c:v>-5.6358851467083335</c:v>
              </c:pt>
              <c:pt idx="93">
                <c:v>-6.7563947148861123</c:v>
              </c:pt>
              <c:pt idx="94">
                <c:v>-7.4609039694305563</c:v>
              </c:pt>
              <c:pt idx="95">
                <c:v>-7.8424959122527786</c:v>
              </c:pt>
              <c:pt idx="96">
                <c:v>-7.1430250058749998</c:v>
              </c:pt>
              <c:pt idx="97">
                <c:v>-7.4308607417638877</c:v>
              </c:pt>
              <c:pt idx="98">
                <c:v>-8.6120845658638885</c:v>
              </c:pt>
              <c:pt idx="99">
                <c:v>-12.062921488963887</c:v>
              </c:pt>
              <c:pt idx="100">
                <c:v>-15.057781314741668</c:v>
              </c:pt>
              <c:pt idx="101">
                <c:v>-16.717723643097226</c:v>
              </c:pt>
              <c:pt idx="102">
                <c:v>-18.222909539397222</c:v>
              </c:pt>
              <c:pt idx="103">
                <c:v>-18.616552467730557</c:v>
              </c:pt>
              <c:pt idx="104">
                <c:v>-19.352326724630554</c:v>
              </c:pt>
              <c:pt idx="105">
                <c:v>-19.083054035941668</c:v>
              </c:pt>
              <c:pt idx="106">
                <c:v>-20.808185545130556</c:v>
              </c:pt>
              <c:pt idx="107">
                <c:v>-22.002079856241668</c:v>
              </c:pt>
              <c:pt idx="108">
                <c:v>-22.290612846841668</c:v>
              </c:pt>
              <c:pt idx="109">
                <c:v>-21.22751659304167</c:v>
              </c:pt>
              <c:pt idx="110">
                <c:v>-20.389666320986112</c:v>
              </c:pt>
              <c:pt idx="111">
                <c:v>-19.696579765597221</c:v>
              </c:pt>
              <c:pt idx="112">
                <c:v>-20.414741937386111</c:v>
              </c:pt>
              <c:pt idx="113">
                <c:v>-20.165613871575001</c:v>
              </c:pt>
              <c:pt idx="114">
                <c:v>-20.391220368797221</c:v>
              </c:pt>
              <c:pt idx="115">
                <c:v>-19.730646610641667</c:v>
              </c:pt>
              <c:pt idx="116">
                <c:v>-20.446793041186112</c:v>
              </c:pt>
              <c:pt idx="117">
                <c:v>-20.894511136475</c:v>
              </c:pt>
              <c:pt idx="118">
                <c:v>-20.061795734230557</c:v>
              </c:pt>
              <c:pt idx="119">
                <c:v>-19.362799519075001</c:v>
              </c:pt>
              <c:pt idx="120">
                <c:v>-19.032020496752779</c:v>
              </c:pt>
              <c:pt idx="121">
                <c:v>-18.540320746697223</c:v>
              </c:pt>
              <c:pt idx="122">
                <c:v>-17.308850465386111</c:v>
              </c:pt>
              <c:pt idx="123">
                <c:v>-15.832652199897224</c:v>
              </c:pt>
              <c:pt idx="124">
                <c:v>-15.013251953519445</c:v>
              </c:pt>
              <c:pt idx="125">
                <c:v>-14.19445937305278</c:v>
              </c:pt>
              <c:pt idx="126">
                <c:v>-12.861469276075001</c:v>
              </c:pt>
              <c:pt idx="127">
                <c:v>-11.491591173763888</c:v>
              </c:pt>
              <c:pt idx="128">
                <c:v>-9.4267615053083347</c:v>
              </c:pt>
              <c:pt idx="129">
                <c:v>-7.580368298152778</c:v>
              </c:pt>
              <c:pt idx="130">
                <c:v>-5.4003420574527787</c:v>
              </c:pt>
              <c:pt idx="131">
                <c:v>-3.6165939753305558</c:v>
              </c:pt>
              <c:pt idx="132">
                <c:v>-2.9460077205638893</c:v>
              </c:pt>
              <c:pt idx="133">
                <c:v>-1.9029869297194446</c:v>
              </c:pt>
              <c:pt idx="134">
                <c:v>-1.4023309788416671</c:v>
              </c:pt>
              <c:pt idx="135">
                <c:v>-0.70060604557500039</c:v>
              </c:pt>
              <c:pt idx="136">
                <c:v>-0.80024565320833385</c:v>
              </c:pt>
              <c:pt idx="137">
                <c:v>-1.0484476057527781</c:v>
              </c:pt>
              <c:pt idx="138">
                <c:v>-1.2446544807972224</c:v>
              </c:pt>
              <c:pt idx="139">
                <c:v>-1.5847239706972225</c:v>
              </c:pt>
              <c:pt idx="140">
                <c:v>-1.6531773584194449</c:v>
              </c:pt>
              <c:pt idx="141">
                <c:v>-1.1087600595750005</c:v>
              </c:pt>
              <c:pt idx="142">
                <c:v>-0.94889547777500038</c:v>
              </c:pt>
              <c:pt idx="143">
                <c:v>-1.3473069335972225</c:v>
              </c:pt>
              <c:pt idx="144">
                <c:v>-0.98694572455277807</c:v>
              </c:pt>
              <c:pt idx="145">
                <c:v>-0.91988203605277807</c:v>
              </c:pt>
              <c:pt idx="146">
                <c:v>0.18653917296944411</c:v>
              </c:pt>
              <c:pt idx="147">
                <c:v>4.1398451180555206E-2</c:v>
              </c:pt>
              <c:pt idx="148">
                <c:v>0.93433422011296285</c:v>
              </c:pt>
              <c:pt idx="149">
                <c:v>0.99298515864537018</c:v>
              </c:pt>
              <c:pt idx="150">
                <c:v>1.3099548704555553</c:v>
              </c:pt>
              <c:pt idx="151">
                <c:v>1.3328277663555552</c:v>
              </c:pt>
              <c:pt idx="152">
                <c:v>1.5183312043555552</c:v>
              </c:pt>
              <c:pt idx="153">
                <c:v>1.2557149571666666</c:v>
              </c:pt>
              <c:pt idx="154">
                <c:v>0.52667244098888877</c:v>
              </c:pt>
              <c:pt idx="155">
                <c:v>0.38379489531111105</c:v>
              </c:pt>
              <c:pt idx="156">
                <c:v>-0.30764528276666669</c:v>
              </c:pt>
              <c:pt idx="157">
                <c:v>-0.21301830933333329</c:v>
              </c:pt>
              <c:pt idx="158">
                <c:v>-0.50857276448888888</c:v>
              </c:pt>
              <c:pt idx="159">
                <c:v>0.69964303446666654</c:v>
              </c:pt>
              <c:pt idx="160">
                <c:v>1.7722335223999999</c:v>
              </c:pt>
              <c:pt idx="161">
                <c:v>3.4020633576333332</c:v>
              </c:pt>
              <c:pt idx="162">
                <c:v>5.0064920025333342</c:v>
              </c:pt>
              <c:pt idx="163">
                <c:v>6.4021945862222225</c:v>
              </c:pt>
              <c:pt idx="164">
                <c:v>6.9199882443444451</c:v>
              </c:pt>
              <c:pt idx="165">
                <c:v>6.7846826247444438</c:v>
              </c:pt>
              <c:pt idx="166">
                <c:v>6.4000293378888884</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c:formatCode>
              <c:ptCount val="167"/>
              <c:pt idx="0">
                <c:v>-0.15305938255555449</c:v>
              </c:pt>
              <c:pt idx="1">
                <c:v>0.97538264077777814</c:v>
              </c:pt>
              <c:pt idx="2">
                <c:v>-3.3579720401111111</c:v>
              </c:pt>
              <c:pt idx="3">
                <c:v>-6.6343832871111106</c:v>
              </c:pt>
              <c:pt idx="4">
                <c:v>-10.575769929555555</c:v>
              </c:pt>
              <c:pt idx="5">
                <c:v>-9.3808905254444461</c:v>
              </c:pt>
              <c:pt idx="6">
                <c:v>-8.4664153227777774</c:v>
              </c:pt>
              <c:pt idx="7">
                <c:v>-4.5943965047777766</c:v>
              </c:pt>
              <c:pt idx="8">
                <c:v>-6.7039556228888868</c:v>
              </c:pt>
              <c:pt idx="9">
                <c:v>-4.2157190888888865</c:v>
              </c:pt>
              <c:pt idx="10">
                <c:v>-3.6357526843333314</c:v>
              </c:pt>
              <c:pt idx="11">
                <c:v>0.654739859222224</c:v>
              </c:pt>
              <c:pt idx="12">
                <c:v>-0.26680649688888713</c:v>
              </c:pt>
              <c:pt idx="13">
                <c:v>5.9800998666667292E-2</c:v>
              </c:pt>
              <c:pt idx="14">
                <c:v>3.0826646536666673</c:v>
              </c:pt>
              <c:pt idx="15">
                <c:v>8.8783505541111118</c:v>
              </c:pt>
              <c:pt idx="16">
                <c:v>12.197804580777779</c:v>
              </c:pt>
              <c:pt idx="17">
                <c:v>11.628678126111112</c:v>
              </c:pt>
              <c:pt idx="18">
                <c:v>8.4960106275555578</c:v>
              </c:pt>
              <c:pt idx="19">
                <c:v>8.4457966240000015</c:v>
              </c:pt>
              <c:pt idx="20">
                <c:v>6.9133408803333358</c:v>
              </c:pt>
              <c:pt idx="21">
                <c:v>5.5117380342222235</c:v>
              </c:pt>
              <c:pt idx="22">
                <c:v>4.3216851586666687</c:v>
              </c:pt>
              <c:pt idx="23">
                <c:v>3.820281715111113</c:v>
              </c:pt>
              <c:pt idx="24">
                <c:v>2.908202685666669</c:v>
              </c:pt>
              <c:pt idx="25">
                <c:v>2.4268356445555566</c:v>
              </c:pt>
              <c:pt idx="26">
                <c:v>1.6334798455555559</c:v>
              </c:pt>
              <c:pt idx="27">
                <c:v>1.0515681832222217</c:v>
              </c:pt>
              <c:pt idx="28">
                <c:v>-0.31867788588888835</c:v>
              </c:pt>
              <c:pt idx="29">
                <c:v>-0.24358005988888864</c:v>
              </c:pt>
              <c:pt idx="30">
                <c:v>-0.77037191177777709</c:v>
              </c:pt>
              <c:pt idx="31">
                <c:v>-0.13252980755555477</c:v>
              </c:pt>
              <c:pt idx="32">
                <c:v>-1.2917100999998691E-2</c:v>
              </c:pt>
              <c:pt idx="33">
                <c:v>0.60385824966666812</c:v>
              </c:pt>
              <c:pt idx="34">
                <c:v>-1.5138254976666656</c:v>
              </c:pt>
              <c:pt idx="35">
                <c:v>0.81215631377777842</c:v>
              </c:pt>
              <c:pt idx="36">
                <c:v>0.74760994877777842</c:v>
              </c:pt>
              <c:pt idx="37">
                <c:v>2.2965097293333341</c:v>
              </c:pt>
              <c:pt idx="38">
                <c:v>9.8101490666667554E-2</c:v>
              </c:pt>
              <c:pt idx="39">
                <c:v>1.2519773128888902</c:v>
              </c:pt>
              <c:pt idx="40">
                <c:v>1.5515991395555568</c:v>
              </c:pt>
              <c:pt idx="41">
                <c:v>8.6420860374444448</c:v>
              </c:pt>
              <c:pt idx="42">
                <c:v>10.110155183666668</c:v>
              </c:pt>
              <c:pt idx="43">
                <c:v>8.8037128285555557</c:v>
              </c:pt>
              <c:pt idx="44">
                <c:v>3.9705533630000009</c:v>
              </c:pt>
              <c:pt idx="45">
                <c:v>5.4758612658888906</c:v>
              </c:pt>
              <c:pt idx="46">
                <c:v>7.778159713222224</c:v>
              </c:pt>
              <c:pt idx="47">
                <c:v>8.2149716943333342</c:v>
              </c:pt>
              <c:pt idx="48">
                <c:v>6.3553996196666693</c:v>
              </c:pt>
              <c:pt idx="49">
                <c:v>7.05759881577778</c:v>
              </c:pt>
              <c:pt idx="50">
                <c:v>7.2835619424444458</c:v>
              </c:pt>
              <c:pt idx="51">
                <c:v>9.7513089098888912</c:v>
              </c:pt>
              <c:pt idx="52">
                <c:v>10.190138090111112</c:v>
              </c:pt>
              <c:pt idx="53">
                <c:v>10.500308701222224</c:v>
              </c:pt>
              <c:pt idx="54">
                <c:v>9.2071437667777776</c:v>
              </c:pt>
              <c:pt idx="55">
                <c:v>9.6935251024444451</c:v>
              </c:pt>
              <c:pt idx="56">
                <c:v>10.435644479888891</c:v>
              </c:pt>
              <c:pt idx="57">
                <c:v>10.811449104333335</c:v>
              </c:pt>
              <c:pt idx="58">
                <c:v>12.215058563222223</c:v>
              </c:pt>
              <c:pt idx="59">
                <c:v>12.086207702333335</c:v>
              </c:pt>
              <c:pt idx="60">
                <c:v>12.859168985444448</c:v>
              </c:pt>
              <c:pt idx="61">
                <c:v>11.355664712666668</c:v>
              </c:pt>
              <c:pt idx="62">
                <c:v>11.296433359111115</c:v>
              </c:pt>
              <c:pt idx="63">
                <c:v>12.304346304444445</c:v>
              </c:pt>
              <c:pt idx="64">
                <c:v>12.108082739666669</c:v>
              </c:pt>
              <c:pt idx="65">
                <c:v>10.620893945666667</c:v>
              </c:pt>
              <c:pt idx="66">
                <c:v>7.043763943000001</c:v>
              </c:pt>
              <c:pt idx="67">
                <c:v>3.8238773007777787</c:v>
              </c:pt>
              <c:pt idx="68">
                <c:v>1.0285383350000012</c:v>
              </c:pt>
              <c:pt idx="69">
                <c:v>-2.1814654537777769</c:v>
              </c:pt>
              <c:pt idx="70">
                <c:v>-3.3783809672222218</c:v>
              </c:pt>
              <c:pt idx="71">
                <c:v>-3.2789629779999991</c:v>
              </c:pt>
              <c:pt idx="72">
                <c:v>-6.1250348645555555</c:v>
              </c:pt>
              <c:pt idx="73">
                <c:v>-11.942451697777779</c:v>
              </c:pt>
              <c:pt idx="74">
                <c:v>-17.433202311888888</c:v>
              </c:pt>
              <c:pt idx="75">
                <c:v>-19.083228075333334</c:v>
              </c:pt>
              <c:pt idx="76">
                <c:v>-18.089759934074078</c:v>
              </c:pt>
              <c:pt idx="77">
                <c:v>-16.579501319592591</c:v>
              </c:pt>
              <c:pt idx="78">
                <c:v>-13.480894312777778</c:v>
              </c:pt>
              <c:pt idx="79">
                <c:v>-8.4828460465555544</c:v>
              </c:pt>
              <c:pt idx="80">
                <c:v>-5.7336305536666652</c:v>
              </c:pt>
              <c:pt idx="81">
                <c:v>-3.4641078559999996</c:v>
              </c:pt>
              <c:pt idx="82">
                <c:v>-3.3494231412222217</c:v>
              </c:pt>
              <c:pt idx="83">
                <c:v>-2.372352092555555</c:v>
              </c:pt>
              <c:pt idx="84">
                <c:v>-1.0723471672222216</c:v>
              </c:pt>
              <c:pt idx="85">
                <c:v>-1.3662341731111107</c:v>
              </c:pt>
              <c:pt idx="86">
                <c:v>-0.49255114766666624</c:v>
              </c:pt>
              <c:pt idx="87">
                <c:v>-1.2986761369999995</c:v>
              </c:pt>
              <c:pt idx="88">
                <c:v>-0.99666455066666637</c:v>
              </c:pt>
              <c:pt idx="89">
                <c:v>-2.4127649386666667</c:v>
              </c:pt>
              <c:pt idx="90">
                <c:v>-2.2446220108888886</c:v>
              </c:pt>
              <c:pt idx="91">
                <c:v>-3.8423176372222216</c:v>
              </c:pt>
              <c:pt idx="92">
                <c:v>-3.257573382888888</c:v>
              </c:pt>
              <c:pt idx="93">
                <c:v>-3.7735505248888876</c:v>
              </c:pt>
              <c:pt idx="94">
                <c:v>-2.2130369563333327</c:v>
              </c:pt>
              <c:pt idx="95">
                <c:v>-2.7716326722222218</c:v>
              </c:pt>
              <c:pt idx="96">
                <c:v>-4.2652551814444442</c:v>
              </c:pt>
              <c:pt idx="97">
                <c:v>-4.2169086448888891</c:v>
              </c:pt>
              <c:pt idx="98">
                <c:v>-5.3472030789999998</c:v>
              </c:pt>
              <c:pt idx="99">
                <c:v>-5.6989138028888888</c:v>
              </c:pt>
              <c:pt idx="100">
                <c:v>-8.0045676318888876</c:v>
              </c:pt>
              <c:pt idx="101">
                <c:v>-8.3718164842222222</c:v>
              </c:pt>
              <c:pt idx="102">
                <c:v>-10.72225034488889</c:v>
              </c:pt>
              <c:pt idx="103">
                <c:v>-13.158449191000001</c:v>
              </c:pt>
              <c:pt idx="104">
                <c:v>-16.098013672888886</c:v>
              </c:pt>
              <c:pt idx="105">
                <c:v>-17.033052740222221</c:v>
              </c:pt>
              <c:pt idx="106">
                <c:v>-18.978764272999999</c:v>
              </c:pt>
              <c:pt idx="107">
                <c:v>-20.748560573555554</c:v>
              </c:pt>
              <c:pt idx="108">
                <c:v>-22.481038227777777</c:v>
              </c:pt>
              <c:pt idx="109">
                <c:v>-22.601336362000001</c:v>
              </c:pt>
              <c:pt idx="110">
                <c:v>-23.084025898222222</c:v>
              </c:pt>
              <c:pt idx="111">
                <c:v>-23.25132453911111</c:v>
              </c:pt>
              <c:pt idx="112">
                <c:v>-23.078222522111108</c:v>
              </c:pt>
              <c:pt idx="113">
                <c:v>-24.231953610333335</c:v>
              </c:pt>
              <c:pt idx="114">
                <c:v>-25.34926698833333</c:v>
              </c:pt>
              <c:pt idx="115">
                <c:v>-25.084241294333335</c:v>
              </c:pt>
              <c:pt idx="116">
                <c:v>-24.767705819555555</c:v>
              </c:pt>
              <c:pt idx="117">
                <c:v>-26.382949689777778</c:v>
              </c:pt>
              <c:pt idx="118">
                <c:v>-28.177066393777778</c:v>
              </c:pt>
              <c:pt idx="119">
                <c:v>-27.748381849111112</c:v>
              </c:pt>
              <c:pt idx="120">
                <c:v>-25.525917322666668</c:v>
              </c:pt>
              <c:pt idx="121">
                <c:v>-24.092487944555554</c:v>
              </c:pt>
              <c:pt idx="122">
                <c:v>-22.763204937888887</c:v>
              </c:pt>
              <c:pt idx="123">
                <c:v>-22.085315178111113</c:v>
              </c:pt>
              <c:pt idx="124">
                <c:v>-21.508599490666668</c:v>
              </c:pt>
              <c:pt idx="125">
                <c:v>-20.853838454444446</c:v>
              </c:pt>
              <c:pt idx="126">
                <c:v>-18.981562110777777</c:v>
              </c:pt>
              <c:pt idx="127">
                <c:v>-16.634905187555557</c:v>
              </c:pt>
              <c:pt idx="128">
                <c:v>-14.085063403333331</c:v>
              </c:pt>
              <c:pt idx="129">
                <c:v>-11.010537524777776</c:v>
              </c:pt>
              <c:pt idx="130">
                <c:v>-8.1513646664444437</c:v>
              </c:pt>
              <c:pt idx="131">
                <c:v>-4.8557730817777776</c:v>
              </c:pt>
              <c:pt idx="132">
                <c:v>-1.8988653387777772</c:v>
              </c:pt>
              <c:pt idx="133">
                <c:v>0.14073662900000053</c:v>
              </c:pt>
              <c:pt idx="134">
                <c:v>2.1215196200000004</c:v>
              </c:pt>
              <c:pt idx="135">
                <c:v>1.791702099666667</c:v>
              </c:pt>
              <c:pt idx="136">
                <c:v>3.0018851516666678</c:v>
              </c:pt>
              <c:pt idx="137">
                <c:v>3.5881876664444454</c:v>
              </c:pt>
              <c:pt idx="138">
                <c:v>5.980296432666667</c:v>
              </c:pt>
              <c:pt idx="139">
                <c:v>6.5961978300000013</c:v>
              </c:pt>
              <c:pt idx="140">
                <c:v>6.138155972222223</c:v>
              </c:pt>
              <c:pt idx="141">
                <c:v>6.0453619381111112</c:v>
              </c:pt>
              <c:pt idx="142">
                <c:v>5.279782651444445</c:v>
              </c:pt>
              <c:pt idx="143">
                <c:v>5.7837514246666677</c:v>
              </c:pt>
              <c:pt idx="144">
                <c:v>5.875094961777779</c:v>
              </c:pt>
              <c:pt idx="145">
                <c:v>6.1079209135555566</c:v>
              </c:pt>
              <c:pt idx="146">
                <c:v>6.0482387292222235</c:v>
              </c:pt>
              <c:pt idx="147">
                <c:v>7.7560544845555563</c:v>
              </c:pt>
              <c:pt idx="148">
                <c:v>9.2293017836666689</c:v>
              </c:pt>
              <c:pt idx="149">
                <c:v>10.721493548666666</c:v>
              </c:pt>
              <c:pt idx="150">
                <c:v>10.299208877333335</c:v>
              </c:pt>
              <c:pt idx="151">
                <c:v>10.582337600666667</c:v>
              </c:pt>
              <c:pt idx="152">
                <c:v>10.037158844333334</c:v>
              </c:pt>
              <c:pt idx="153">
                <c:v>9.0281058567777777</c:v>
              </c:pt>
              <c:pt idx="154">
                <c:v>8.2216205507777786</c:v>
              </c:pt>
              <c:pt idx="155">
                <c:v>6.8173745482222223</c:v>
              </c:pt>
              <c:pt idx="156">
                <c:v>5.8742971318888886</c:v>
              </c:pt>
              <c:pt idx="157">
                <c:v>5.2055587148888893</c:v>
              </c:pt>
              <c:pt idx="158">
                <c:v>5.9322632686666665</c:v>
              </c:pt>
              <c:pt idx="159">
                <c:v>8.5621117784444447</c:v>
              </c:pt>
              <c:pt idx="160">
                <c:v>7.745382525666666</c:v>
              </c:pt>
              <c:pt idx="161">
                <c:v>7.5636415947777769</c:v>
              </c:pt>
              <c:pt idx="162">
                <c:v>5.7219812668888892</c:v>
              </c:pt>
              <c:pt idx="163">
                <c:v>7.896726457333334</c:v>
              </c:pt>
              <c:pt idx="164">
                <c:v>8.4538619703333353</c:v>
              </c:pt>
              <c:pt idx="165">
                <c:v>8.2845531951111102</c:v>
              </c:pt>
              <c:pt idx="166">
                <c:v>6.9159763183333327</c:v>
              </c:pt>
            </c:numLit>
          </c:val>
          <c:smooth val="0"/>
        </c:ser>
        <c:dLbls>
          <c:showLegendKey val="0"/>
          <c:showVal val="0"/>
          <c:showCatName val="0"/>
          <c:showSerName val="0"/>
          <c:showPercent val="0"/>
          <c:showBubbleSize val="0"/>
        </c:dLbls>
        <c:marker val="1"/>
        <c:smooth val="0"/>
        <c:axId val="65669760"/>
        <c:axId val="65696128"/>
      </c:lineChart>
      <c:catAx>
        <c:axId val="656697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5696128"/>
        <c:crosses val="autoZero"/>
        <c:auto val="1"/>
        <c:lblAlgn val="ctr"/>
        <c:lblOffset val="100"/>
        <c:tickLblSkip val="6"/>
        <c:tickMarkSkip val="1"/>
        <c:noMultiLvlLbl val="0"/>
      </c:catAx>
      <c:valAx>
        <c:axId val="6569612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566976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0.000</c:formatCode>
              <c:ptCount val="167"/>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numLit>
          </c:val>
          <c:smooth val="0"/>
        </c:ser>
        <c:dLbls>
          <c:showLegendKey val="0"/>
          <c:showVal val="0"/>
          <c:showCatName val="0"/>
          <c:showSerName val="0"/>
          <c:showPercent val="0"/>
          <c:showBubbleSize val="0"/>
        </c:dLbls>
        <c:marker val="1"/>
        <c:smooth val="0"/>
        <c:axId val="65938560"/>
        <c:axId val="6594009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67"/>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numLit>
          </c:val>
          <c:smooth val="0"/>
        </c:ser>
        <c:dLbls>
          <c:showLegendKey val="0"/>
          <c:showVal val="0"/>
          <c:showCatName val="0"/>
          <c:showSerName val="0"/>
          <c:showPercent val="0"/>
          <c:showBubbleSize val="0"/>
        </c:dLbls>
        <c:marker val="1"/>
        <c:smooth val="0"/>
        <c:axId val="65950080"/>
        <c:axId val="65951616"/>
      </c:lineChart>
      <c:catAx>
        <c:axId val="659385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5940096"/>
        <c:crosses val="autoZero"/>
        <c:auto val="1"/>
        <c:lblAlgn val="ctr"/>
        <c:lblOffset val="100"/>
        <c:tickLblSkip val="1"/>
        <c:tickMarkSkip val="1"/>
        <c:noMultiLvlLbl val="0"/>
      </c:catAx>
      <c:valAx>
        <c:axId val="6594009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5938560"/>
        <c:crosses val="autoZero"/>
        <c:crossBetween val="between"/>
        <c:majorUnit val="100"/>
        <c:minorUnit val="100"/>
      </c:valAx>
      <c:catAx>
        <c:axId val="65950080"/>
        <c:scaling>
          <c:orientation val="minMax"/>
        </c:scaling>
        <c:delete val="1"/>
        <c:axPos val="b"/>
        <c:numFmt formatCode="0.0" sourceLinked="1"/>
        <c:majorTickMark val="out"/>
        <c:minorTickMark val="none"/>
        <c:tickLblPos val="none"/>
        <c:crossAx val="65951616"/>
        <c:crosses val="autoZero"/>
        <c:auto val="1"/>
        <c:lblAlgn val="ctr"/>
        <c:lblOffset val="100"/>
        <c:noMultiLvlLbl val="0"/>
      </c:catAx>
      <c:valAx>
        <c:axId val="65951616"/>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6595008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c:formatCode>
              <c:ptCount val="167"/>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c:formatCode>
              <c:ptCount val="167"/>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c:formatCode>
              <c:ptCount val="167"/>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strLit>
          </c:cat>
          <c:val>
            <c:numLit>
              <c:formatCode>0.0</c:formatCode>
              <c:ptCount val="167"/>
              <c:pt idx="0">
                <c:v>-16.016376869333332</c:v>
              </c:pt>
              <c:pt idx="1">
                <c:v>-14.174660754666666</c:v>
              </c:pt>
              <c:pt idx="2">
                <c:v>-16.303847729666668</c:v>
              </c:pt>
              <c:pt idx="3">
                <c:v>-21.544938962999996</c:v>
              </c:pt>
              <c:pt idx="4">
                <c:v>-24.122387138333334</c:v>
              </c:pt>
              <c:pt idx="5">
                <c:v>-25.199872385666666</c:v>
              </c:pt>
              <c:pt idx="6">
                <c:v>-17.292828426</c:v>
              </c:pt>
              <c:pt idx="7">
                <c:v>-17.347122313666663</c:v>
              </c:pt>
              <c:pt idx="8">
                <c:v>-13.616486837666665</c:v>
              </c:pt>
              <c:pt idx="9">
                <c:v>-13.302226210333332</c:v>
              </c:pt>
              <c:pt idx="10">
                <c:v>-10.996405345666668</c:v>
              </c:pt>
              <c:pt idx="11">
                <c:v>-12.475131091</c:v>
              </c:pt>
              <c:pt idx="12">
                <c:v>-13.203672558333331</c:v>
              </c:pt>
              <c:pt idx="13">
                <c:v>-14.827751629999996</c:v>
              </c:pt>
              <c:pt idx="14">
                <c:v>-11.449967592333332</c:v>
              </c:pt>
              <c:pt idx="15">
                <c:v>-12.790163307999999</c:v>
              </c:pt>
              <c:pt idx="16">
                <c:v>-9.9092232753333338</c:v>
              </c:pt>
              <c:pt idx="17">
                <c:v>-9.8904226840000007</c:v>
              </c:pt>
              <c:pt idx="18">
                <c:v>-4.9010320653333341</c:v>
              </c:pt>
              <c:pt idx="19">
                <c:v>-3.4059449443333336</c:v>
              </c:pt>
              <c:pt idx="20">
                <c:v>-3.6393319456666671</c:v>
              </c:pt>
              <c:pt idx="21">
                <c:v>-8.0422682019999989</c:v>
              </c:pt>
              <c:pt idx="22">
                <c:v>-8.1156683873333311</c:v>
              </c:pt>
              <c:pt idx="23">
                <c:v>-5.8046273663333317</c:v>
              </c:pt>
              <c:pt idx="24">
                <c:v>-0.54962763799999959</c:v>
              </c:pt>
              <c:pt idx="25">
                <c:v>1.2393340259999996</c:v>
              </c:pt>
              <c:pt idx="26">
                <c:v>1.400963972999999</c:v>
              </c:pt>
              <c:pt idx="27">
                <c:v>0.14309237499999972</c:v>
              </c:pt>
              <c:pt idx="28">
                <c:v>-3.5349890830000006</c:v>
              </c:pt>
              <c:pt idx="29">
                <c:v>-9.3396816526666644</c:v>
              </c:pt>
              <c:pt idx="30">
                <c:v>-13.425272105666664</c:v>
              </c:pt>
              <c:pt idx="31">
                <c:v>-14.008807951</c:v>
              </c:pt>
              <c:pt idx="32">
                <c:v>-10.008108992666667</c:v>
              </c:pt>
              <c:pt idx="33">
                <c:v>-7.7471351486666657</c:v>
              </c:pt>
              <c:pt idx="34">
                <c:v>-7.055066801999998</c:v>
              </c:pt>
              <c:pt idx="35">
                <c:v>-4.5404260786666653</c:v>
              </c:pt>
              <c:pt idx="36">
                <c:v>-5.0472666013333329</c:v>
              </c:pt>
              <c:pt idx="37">
                <c:v>-5.9546142906666679</c:v>
              </c:pt>
              <c:pt idx="38">
                <c:v>-10.286709699000001</c:v>
              </c:pt>
              <c:pt idx="39">
                <c:v>-8.7879518326666659</c:v>
              </c:pt>
              <c:pt idx="40">
                <c:v>-5.2194589433333345</c:v>
              </c:pt>
              <c:pt idx="41">
                <c:v>-1.9798181506666674</c:v>
              </c:pt>
              <c:pt idx="42">
                <c:v>-1.8418923960000004</c:v>
              </c:pt>
              <c:pt idx="43">
                <c:v>-4.0271400496666665</c:v>
              </c:pt>
              <c:pt idx="44">
                <c:v>-7.855960163999999</c:v>
              </c:pt>
              <c:pt idx="45">
                <c:v>-10.552612018666666</c:v>
              </c:pt>
              <c:pt idx="46">
                <c:v>-11.050716439666667</c:v>
              </c:pt>
              <c:pt idx="47">
                <c:v>-11.057651480666669</c:v>
              </c:pt>
              <c:pt idx="48">
                <c:v>-10.863142847333334</c:v>
              </c:pt>
              <c:pt idx="49">
                <c:v>-6.9240618036666675</c:v>
              </c:pt>
              <c:pt idx="50">
                <c:v>-6.0358799490000008</c:v>
              </c:pt>
              <c:pt idx="51">
                <c:v>-6.5909712903333331</c:v>
              </c:pt>
              <c:pt idx="52">
                <c:v>-10.925792713333331</c:v>
              </c:pt>
              <c:pt idx="53">
                <c:v>-13.793384204666665</c:v>
              </c:pt>
              <c:pt idx="54">
                <c:v>-13.798110927333333</c:v>
              </c:pt>
              <c:pt idx="55">
                <c:v>-10.840179011999998</c:v>
              </c:pt>
              <c:pt idx="56">
                <c:v>-6.8066718929999999</c:v>
              </c:pt>
              <c:pt idx="57">
                <c:v>-4.6457174949999986</c:v>
              </c:pt>
              <c:pt idx="58">
                <c:v>-6.5381893103333324</c:v>
              </c:pt>
              <c:pt idx="59">
                <c:v>-6.6771424109999984</c:v>
              </c:pt>
              <c:pt idx="60">
                <c:v>-6.0199418946666654</c:v>
              </c:pt>
              <c:pt idx="61">
                <c:v>-5.575325434999999</c:v>
              </c:pt>
              <c:pt idx="62">
                <c:v>-5.6229730606666664</c:v>
              </c:pt>
              <c:pt idx="63">
                <c:v>-3.7647028019999991</c:v>
              </c:pt>
              <c:pt idx="64">
                <c:v>-4.8301849749999999</c:v>
              </c:pt>
              <c:pt idx="65">
                <c:v>-2.4317183893333332</c:v>
              </c:pt>
              <c:pt idx="66">
                <c:v>-6.1688286989999996</c:v>
              </c:pt>
              <c:pt idx="67">
                <c:v>-7.5542070473333327</c:v>
              </c:pt>
              <c:pt idx="68">
                <c:v>-8.0388007749999986</c:v>
              </c:pt>
              <c:pt idx="69">
                <c:v>-9.8166039626666635</c:v>
              </c:pt>
              <c:pt idx="70">
                <c:v>-9.5760480369999996</c:v>
              </c:pt>
              <c:pt idx="71">
                <c:v>-12.064980301666665</c:v>
              </c:pt>
              <c:pt idx="72">
                <c:v>-11.131399070666667</c:v>
              </c:pt>
              <c:pt idx="73">
                <c:v>-10.831735255333333</c:v>
              </c:pt>
              <c:pt idx="74">
                <c:v>-11.917774348</c:v>
              </c:pt>
              <c:pt idx="75">
                <c:v>-9.3331666779999995</c:v>
              </c:pt>
              <c:pt idx="76">
                <c:v>-7.2031906715555563</c:v>
              </c:pt>
              <c:pt idx="77">
                <c:v>-4.4973416214444439</c:v>
              </c:pt>
              <c:pt idx="78">
                <c:v>-3.4744103443333327</c:v>
              </c:pt>
              <c:pt idx="79">
                <c:v>-2.0876649416666662</c:v>
              </c:pt>
              <c:pt idx="80">
                <c:v>-1.6512534483333328</c:v>
              </c:pt>
              <c:pt idx="81">
                <c:v>0.19671659466666705</c:v>
              </c:pt>
              <c:pt idx="82">
                <c:v>0.66594687733333391</c:v>
              </c:pt>
              <c:pt idx="83">
                <c:v>1.1335159680000002</c:v>
              </c:pt>
              <c:pt idx="84">
                <c:v>5.3229310333333522E-2</c:v>
              </c:pt>
              <c:pt idx="85">
                <c:v>-0.45742249166666632</c:v>
              </c:pt>
              <c:pt idx="86">
                <c:v>0.32745879766666675</c:v>
              </c:pt>
              <c:pt idx="87">
                <c:v>-0.88569797866666666</c:v>
              </c:pt>
              <c:pt idx="88">
                <c:v>-1.2455331943333334</c:v>
              </c:pt>
              <c:pt idx="89">
                <c:v>-3.1784117036666664</c:v>
              </c:pt>
              <c:pt idx="90">
                <c:v>-2.5131325219999998</c:v>
              </c:pt>
              <c:pt idx="91">
                <c:v>-2.3768481243333333</c:v>
              </c:pt>
              <c:pt idx="92">
                <c:v>-0.89116809999999969</c:v>
              </c:pt>
              <c:pt idx="93">
                <c:v>-0.47542762499999958</c:v>
              </c:pt>
              <c:pt idx="94">
                <c:v>-0.34726796033333329</c:v>
              </c:pt>
              <c:pt idx="95">
                <c:v>-0.97722660633333325</c:v>
              </c:pt>
              <c:pt idx="96">
                <c:v>-4.0621900233333337</c:v>
              </c:pt>
              <c:pt idx="97">
                <c:v>-6.0963802296666669</c:v>
              </c:pt>
              <c:pt idx="98">
                <c:v>-8.327504999666667</c:v>
              </c:pt>
              <c:pt idx="99">
                <c:v>-9.1521214906666657</c:v>
              </c:pt>
              <c:pt idx="100">
                <c:v>-9.7350490029999985</c:v>
              </c:pt>
              <c:pt idx="101">
                <c:v>-9.4590965903333313</c:v>
              </c:pt>
              <c:pt idx="102">
                <c:v>-8.6253920216666646</c:v>
              </c:pt>
              <c:pt idx="103">
                <c:v>-8.8599030709999997</c:v>
              </c:pt>
              <c:pt idx="104">
                <c:v>-9.6472889283333334</c:v>
              </c:pt>
              <c:pt idx="105">
                <c:v>-10.962583747666669</c:v>
              </c:pt>
              <c:pt idx="106">
                <c:v>-11.961236380666668</c:v>
              </c:pt>
              <c:pt idx="107">
                <c:v>-13.253267961333334</c:v>
              </c:pt>
              <c:pt idx="108">
                <c:v>-12.779405271666667</c:v>
              </c:pt>
              <c:pt idx="109">
                <c:v>-12.101980585666666</c:v>
              </c:pt>
              <c:pt idx="110">
                <c:v>-10.976223816000001</c:v>
              </c:pt>
              <c:pt idx="111">
                <c:v>-10.662043963666667</c:v>
              </c:pt>
              <c:pt idx="112">
                <c:v>-11.956103186333332</c:v>
              </c:pt>
              <c:pt idx="113">
                <c:v>-11.828266161999998</c:v>
              </c:pt>
              <c:pt idx="114">
                <c:v>-11.237878127333333</c:v>
              </c:pt>
              <c:pt idx="115">
                <c:v>-9.6630559750000007</c:v>
              </c:pt>
              <c:pt idx="116">
                <c:v>-10.537799482666669</c:v>
              </c:pt>
              <c:pt idx="117">
                <c:v>-10.892339765333334</c:v>
              </c:pt>
              <c:pt idx="118">
                <c:v>-12.271841129666667</c:v>
              </c:pt>
              <c:pt idx="119">
                <c:v>-12.414222387999999</c:v>
              </c:pt>
              <c:pt idx="120">
                <c:v>-13.812411284333331</c:v>
              </c:pt>
              <c:pt idx="121">
                <c:v>-13.405849638666666</c:v>
              </c:pt>
              <c:pt idx="122">
                <c:v>-12.964194763333333</c:v>
              </c:pt>
              <c:pt idx="123">
                <c:v>-12.303161807333334</c:v>
              </c:pt>
              <c:pt idx="124">
                <c:v>-13.317371287999999</c:v>
              </c:pt>
              <c:pt idx="125">
                <c:v>-12.398752081333333</c:v>
              </c:pt>
              <c:pt idx="126">
                <c:v>-11.139412169333333</c:v>
              </c:pt>
              <c:pt idx="127">
                <c:v>-7.9542913539999995</c:v>
              </c:pt>
              <c:pt idx="128">
                <c:v>-6.9352083669999987</c:v>
              </c:pt>
              <c:pt idx="129">
                <c:v>-5.7880596866666663</c:v>
              </c:pt>
              <c:pt idx="130">
                <c:v>-5.261329685999999</c:v>
              </c:pt>
              <c:pt idx="131">
                <c:v>-4.0159312529999998</c:v>
              </c:pt>
              <c:pt idx="132">
                <c:v>-1.398372946333333</c:v>
              </c:pt>
              <c:pt idx="133">
                <c:v>0.40617212099999983</c:v>
              </c:pt>
              <c:pt idx="134">
                <c:v>1.1485362853333334</c:v>
              </c:pt>
              <c:pt idx="135">
                <c:v>0.6117735820000002</c:v>
              </c:pt>
              <c:pt idx="136">
                <c:v>0.55573735466666696</c:v>
              </c:pt>
              <c:pt idx="137">
                <c:v>0.65234632166666684</c:v>
              </c:pt>
              <c:pt idx="138">
                <c:v>-6.9622007333333194E-2</c:v>
              </c:pt>
              <c:pt idx="139">
                <c:v>-7.4455832000000013E-2</c:v>
              </c:pt>
              <c:pt idx="140">
                <c:v>0.57299463533333361</c:v>
              </c:pt>
              <c:pt idx="141">
                <c:v>1.0957077446666672</c:v>
              </c:pt>
              <c:pt idx="142">
                <c:v>3.118651863333334</c:v>
              </c:pt>
              <c:pt idx="143">
                <c:v>2.3611370516666677</c:v>
              </c:pt>
              <c:pt idx="144">
                <c:v>3.8433967576666674</c:v>
              </c:pt>
              <c:pt idx="145">
                <c:v>2.0876409233333337</c:v>
              </c:pt>
              <c:pt idx="146">
                <c:v>2.8064237713333338</c:v>
              </c:pt>
              <c:pt idx="147">
                <c:v>1.7028156160000005</c:v>
              </c:pt>
              <c:pt idx="148">
                <c:v>2.6532000348888896</c:v>
              </c:pt>
              <c:pt idx="149">
                <c:v>2.4450747737777783</c:v>
              </c:pt>
              <c:pt idx="150">
                <c:v>3.8285954409999996</c:v>
              </c:pt>
              <c:pt idx="151">
                <c:v>3.0099791606666666</c:v>
              </c:pt>
              <c:pt idx="152">
                <c:v>3.138964954</c:v>
              </c:pt>
              <c:pt idx="153">
                <c:v>2.3455802703333335</c:v>
              </c:pt>
              <c:pt idx="154">
                <c:v>2.9517395423333332</c:v>
              </c:pt>
              <c:pt idx="155">
                <c:v>3.7240526173333333</c:v>
              </c:pt>
              <c:pt idx="156">
                <c:v>3.4176264306666666</c:v>
              </c:pt>
              <c:pt idx="157">
                <c:v>4.2578350446666668</c:v>
              </c:pt>
              <c:pt idx="158">
                <c:v>3.5941094836666667</c:v>
              </c:pt>
              <c:pt idx="159">
                <c:v>3.8795319579999998</c:v>
              </c:pt>
              <c:pt idx="160">
                <c:v>-0.50301778899999972</c:v>
              </c:pt>
              <c:pt idx="161">
                <c:v>-0.14212509066666623</c:v>
              </c:pt>
              <c:pt idx="162">
                <c:v>-5.879620233333327E-2</c:v>
              </c:pt>
              <c:pt idx="163">
                <c:v>2.9014210089999999</c:v>
              </c:pt>
              <c:pt idx="164">
                <c:v>2.3308329410000002</c:v>
              </c:pt>
              <c:pt idx="165">
                <c:v>2.6500951769999999</c:v>
              </c:pt>
              <c:pt idx="166">
                <c:v>2.9054633253333333</c:v>
              </c:pt>
            </c:numLit>
          </c:val>
          <c:smooth val="0"/>
        </c:ser>
        <c:dLbls>
          <c:showLegendKey val="0"/>
          <c:showVal val="0"/>
          <c:showCatName val="0"/>
          <c:showSerName val="0"/>
          <c:showPercent val="0"/>
          <c:showBubbleSize val="0"/>
        </c:dLbls>
        <c:marker val="1"/>
        <c:smooth val="0"/>
        <c:axId val="66126592"/>
        <c:axId val="66128128"/>
      </c:lineChart>
      <c:catAx>
        <c:axId val="661265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6128128"/>
        <c:crosses val="autoZero"/>
        <c:auto val="1"/>
        <c:lblAlgn val="ctr"/>
        <c:lblOffset val="100"/>
        <c:tickLblSkip val="1"/>
        <c:tickMarkSkip val="1"/>
        <c:noMultiLvlLbl val="0"/>
      </c:catAx>
      <c:valAx>
        <c:axId val="66128128"/>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612659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2015</c:v>
                  </c:pt>
                  <c:pt idx="2">
                    <c:v>2016</c:v>
                  </c:pt>
                </c:lvl>
              </c:multiLvlStrCache>
            </c:multiLvlStrRef>
          </c:cat>
          <c:val>
            <c:numRef>
              <c:f>'9lay_off'!$E$15:$Q$15</c:f>
              <c:numCache>
                <c:formatCode>#,##0</c:formatCode>
                <c:ptCount val="13"/>
                <c:pt idx="0">
                  <c:v>1171</c:v>
                </c:pt>
                <c:pt idx="1">
                  <c:v>1614</c:v>
                </c:pt>
                <c:pt idx="2">
                  <c:v>1428</c:v>
                </c:pt>
                <c:pt idx="3">
                  <c:v>1549</c:v>
                </c:pt>
                <c:pt idx="4">
                  <c:v>1313</c:v>
                </c:pt>
                <c:pt idx="5">
                  <c:v>1226</c:v>
                </c:pt>
                <c:pt idx="6">
                  <c:v>885</c:v>
                </c:pt>
                <c:pt idx="7">
                  <c:v>1135</c:v>
                </c:pt>
                <c:pt idx="8">
                  <c:v>822</c:v>
                </c:pt>
                <c:pt idx="9">
                  <c:v>794</c:v>
                </c:pt>
                <c:pt idx="10">
                  <c:v>857</c:v>
                </c:pt>
                <c:pt idx="11">
                  <c:v>1206</c:v>
                </c:pt>
                <c:pt idx="12">
                  <c:v>1448</c:v>
                </c:pt>
              </c:numCache>
            </c:numRef>
          </c:val>
        </c:ser>
        <c:dLbls>
          <c:showLegendKey val="0"/>
          <c:showVal val="0"/>
          <c:showCatName val="0"/>
          <c:showSerName val="0"/>
          <c:showPercent val="0"/>
          <c:showBubbleSize val="0"/>
        </c:dLbls>
        <c:gapWidth val="150"/>
        <c:axId val="61041280"/>
        <c:axId val="61043072"/>
      </c:barChart>
      <c:catAx>
        <c:axId val="6104128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61043072"/>
        <c:crosses val="autoZero"/>
        <c:auto val="1"/>
        <c:lblAlgn val="ctr"/>
        <c:lblOffset val="100"/>
        <c:tickLblSkip val="1"/>
        <c:tickMarkSkip val="1"/>
        <c:noMultiLvlLbl val="0"/>
      </c:catAx>
      <c:valAx>
        <c:axId val="6104307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10412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0.8222222222222223</c:v>
                </c:pt>
                <c:pt idx="1">
                  <c:v>0.91935483870967738</c:v>
                </c:pt>
                <c:pt idx="2">
                  <c:v>0.97499999999999998</c:v>
                </c:pt>
                <c:pt idx="3">
                  <c:v>1</c:v>
                </c:pt>
                <c:pt idx="4">
                  <c:v>1.2155172413793103</c:v>
                </c:pt>
                <c:pt idx="5">
                  <c:v>1.3291139240506329</c:v>
                </c:pt>
                <c:pt idx="6">
                  <c:v>1.1857142857142857</c:v>
                </c:pt>
                <c:pt idx="7">
                  <c:v>1.1751412429378532</c:v>
                </c:pt>
                <c:pt idx="8">
                  <c:v>0.90666666666666662</c:v>
                </c:pt>
                <c:pt idx="9">
                  <c:v>0.96590909090909083</c:v>
                </c:pt>
                <c:pt idx="10">
                  <c:v>1.0208333333333335</c:v>
                </c:pt>
                <c:pt idx="11">
                  <c:v>1.4213197969543148</c:v>
                </c:pt>
                <c:pt idx="12">
                  <c:v>1.196078431372549</c:v>
                </c:pt>
                <c:pt idx="13">
                  <c:v>0.72093023255813959</c:v>
                </c:pt>
                <c:pt idx="14">
                  <c:v>1.1272727272727272</c:v>
                </c:pt>
                <c:pt idx="15">
                  <c:v>1.1724137931034482</c:v>
                </c:pt>
                <c:pt idx="16">
                  <c:v>1.3720930232558142</c:v>
                </c:pt>
                <c:pt idx="17">
                  <c:v>1.0186915887850467</c:v>
                </c:pt>
              </c:numCache>
            </c:numRef>
          </c:val>
        </c:ser>
        <c:dLbls>
          <c:showLegendKey val="0"/>
          <c:showVal val="0"/>
          <c:showCatName val="0"/>
          <c:showSerName val="0"/>
          <c:showPercent val="0"/>
          <c:showBubbleSize val="0"/>
        </c:dLbls>
        <c:axId val="67415040"/>
        <c:axId val="67433216"/>
      </c:radarChart>
      <c:catAx>
        <c:axId val="6741504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67433216"/>
        <c:crosses val="autoZero"/>
        <c:auto val="0"/>
        <c:lblAlgn val="ctr"/>
        <c:lblOffset val="100"/>
        <c:noMultiLvlLbl val="0"/>
      </c:catAx>
      <c:valAx>
        <c:axId val="6743321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6741504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'9lay_off'!$H$38:$Q$38</c:f>
              <c:numCache>
                <c:formatCode>0</c:formatCode>
                <c:ptCount val="10"/>
                <c:pt idx="0">
                  <c:v>49</c:v>
                </c:pt>
                <c:pt idx="1">
                  <c:v>28</c:v>
                </c:pt>
                <c:pt idx="2">
                  <c:v>54</c:v>
                </c:pt>
                <c:pt idx="3">
                  <c:v>423</c:v>
                </c:pt>
                <c:pt idx="4">
                  <c:v>324</c:v>
                </c:pt>
                <c:pt idx="5">
                  <c:v>266</c:v>
                </c:pt>
                <c:pt idx="6">
                  <c:v>550</c:v>
                </c:pt>
                <c:pt idx="7">
                  <c:v>547</c:v>
                </c:pt>
                <c:pt idx="8">
                  <c:v>344</c:v>
                </c:pt>
                <c:pt idx="9">
                  <c:v>254</c:v>
                </c:pt>
              </c:numCache>
            </c:numRef>
          </c:val>
        </c:ser>
        <c:dLbls>
          <c:showLegendKey val="0"/>
          <c:showVal val="0"/>
          <c:showCatName val="0"/>
          <c:showSerName val="0"/>
          <c:showPercent val="0"/>
          <c:showBubbleSize val="0"/>
        </c:dLbls>
        <c:gapWidth val="150"/>
        <c:axId val="61055360"/>
        <c:axId val="61056896"/>
      </c:barChart>
      <c:catAx>
        <c:axId val="6105536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61056896"/>
        <c:crosses val="autoZero"/>
        <c:auto val="1"/>
        <c:lblAlgn val="ctr"/>
        <c:lblOffset val="100"/>
        <c:tickLblSkip val="1"/>
        <c:tickMarkSkip val="1"/>
        <c:noMultiLvlLbl val="0"/>
      </c:catAx>
      <c:valAx>
        <c:axId val="610568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105536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'9lay_off'!$H$41:$Q$41</c:f>
              <c:numCache>
                <c:formatCode>#,##0</c:formatCode>
                <c:ptCount val="10"/>
                <c:pt idx="0">
                  <c:v>664</c:v>
                </c:pt>
                <c:pt idx="1">
                  <c:v>891</c:v>
                </c:pt>
                <c:pt idx="2">
                  <c:v>1422</c:v>
                </c:pt>
                <c:pt idx="3">
                  <c:v>19278</c:v>
                </c:pt>
                <c:pt idx="4">
                  <c:v>6145</c:v>
                </c:pt>
                <c:pt idx="5">
                  <c:v>3601</c:v>
                </c:pt>
                <c:pt idx="6">
                  <c:v>8703</c:v>
                </c:pt>
                <c:pt idx="7">
                  <c:v>7434</c:v>
                </c:pt>
                <c:pt idx="8">
                  <c:v>4460</c:v>
                </c:pt>
                <c:pt idx="9">
                  <c:v>3872</c:v>
                </c:pt>
              </c:numCache>
            </c:numRef>
          </c:val>
        </c:ser>
        <c:dLbls>
          <c:showLegendKey val="0"/>
          <c:showVal val="0"/>
          <c:showCatName val="0"/>
          <c:showSerName val="0"/>
          <c:showPercent val="0"/>
          <c:showBubbleSize val="0"/>
        </c:dLbls>
        <c:gapWidth val="150"/>
        <c:axId val="61073280"/>
        <c:axId val="61074816"/>
      </c:barChart>
      <c:catAx>
        <c:axId val="610732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61074816"/>
        <c:crosses val="autoZero"/>
        <c:auto val="1"/>
        <c:lblAlgn val="ctr"/>
        <c:lblOffset val="100"/>
        <c:tickLblSkip val="1"/>
        <c:tickMarkSkip val="1"/>
        <c:noMultiLvlLbl val="0"/>
      </c:catAx>
      <c:valAx>
        <c:axId val="610748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10732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61241600"/>
        <c:axId val="61259776"/>
      </c:barChart>
      <c:catAx>
        <c:axId val="61241600"/>
        <c:scaling>
          <c:orientation val="maxMin"/>
        </c:scaling>
        <c:delete val="0"/>
        <c:axPos val="l"/>
        <c:majorTickMark val="none"/>
        <c:minorTickMark val="none"/>
        <c:tickLblPos val="none"/>
        <c:spPr>
          <a:ln w="3175">
            <a:solidFill>
              <a:srgbClr val="333333"/>
            </a:solidFill>
            <a:prstDash val="solid"/>
          </a:ln>
        </c:spPr>
        <c:crossAx val="61259776"/>
        <c:crosses val="autoZero"/>
        <c:auto val="1"/>
        <c:lblAlgn val="ctr"/>
        <c:lblOffset val="100"/>
        <c:tickMarkSkip val="1"/>
        <c:noMultiLvlLbl val="0"/>
      </c:catAx>
      <c:valAx>
        <c:axId val="6125977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6124160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61266944"/>
        <c:axId val="61272832"/>
      </c:barChart>
      <c:catAx>
        <c:axId val="61266944"/>
        <c:scaling>
          <c:orientation val="maxMin"/>
        </c:scaling>
        <c:delete val="0"/>
        <c:axPos val="l"/>
        <c:majorTickMark val="none"/>
        <c:minorTickMark val="none"/>
        <c:tickLblPos val="none"/>
        <c:spPr>
          <a:ln w="3175">
            <a:solidFill>
              <a:srgbClr val="333333"/>
            </a:solidFill>
            <a:prstDash val="solid"/>
          </a:ln>
        </c:spPr>
        <c:crossAx val="61272832"/>
        <c:crosses val="autoZero"/>
        <c:auto val="1"/>
        <c:lblAlgn val="ctr"/>
        <c:lblOffset val="100"/>
        <c:tickMarkSkip val="1"/>
        <c:noMultiLvlLbl val="0"/>
      </c:catAx>
      <c:valAx>
        <c:axId val="6127283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6126694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61480960"/>
        <c:axId val="61482496"/>
      </c:barChart>
      <c:catAx>
        <c:axId val="61480960"/>
        <c:scaling>
          <c:orientation val="maxMin"/>
        </c:scaling>
        <c:delete val="0"/>
        <c:axPos val="l"/>
        <c:majorTickMark val="none"/>
        <c:minorTickMark val="none"/>
        <c:tickLblPos val="none"/>
        <c:spPr>
          <a:ln w="3175">
            <a:solidFill>
              <a:srgbClr val="333333"/>
            </a:solidFill>
            <a:prstDash val="solid"/>
          </a:ln>
        </c:spPr>
        <c:crossAx val="61482496"/>
        <c:crosses val="autoZero"/>
        <c:auto val="1"/>
        <c:lblAlgn val="ctr"/>
        <c:lblOffset val="100"/>
        <c:tickMarkSkip val="1"/>
        <c:noMultiLvlLbl val="0"/>
      </c:catAx>
      <c:valAx>
        <c:axId val="6148249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6148096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61498112"/>
        <c:axId val="61499648"/>
      </c:barChart>
      <c:catAx>
        <c:axId val="61498112"/>
        <c:scaling>
          <c:orientation val="maxMin"/>
        </c:scaling>
        <c:delete val="0"/>
        <c:axPos val="l"/>
        <c:majorTickMark val="none"/>
        <c:minorTickMark val="none"/>
        <c:tickLblPos val="none"/>
        <c:spPr>
          <a:ln w="3175">
            <a:solidFill>
              <a:srgbClr val="333333"/>
            </a:solidFill>
            <a:prstDash val="solid"/>
          </a:ln>
        </c:spPr>
        <c:crossAx val="61499648"/>
        <c:crosses val="autoZero"/>
        <c:auto val="1"/>
        <c:lblAlgn val="ctr"/>
        <c:lblOffset val="100"/>
        <c:tickMarkSkip val="1"/>
        <c:noMultiLvlLbl val="0"/>
      </c:catAx>
      <c:valAx>
        <c:axId val="6149964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6149811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2.5016381660994735</c:v>
                </c:pt>
                <c:pt idx="1">
                  <c:v>2.0311969044252143</c:v>
                </c:pt>
                <c:pt idx="2">
                  <c:v>1.7144606592509604</c:v>
                </c:pt>
                <c:pt idx="3">
                  <c:v>1.6051073428122509</c:v>
                </c:pt>
                <c:pt idx="4">
                  <c:v>1.5280013670171178</c:v>
                </c:pt>
                <c:pt idx="5">
                  <c:v>-19.513637080245939</c:v>
                </c:pt>
                <c:pt idx="6">
                  <c:v>-11.358532727131943</c:v>
                </c:pt>
                <c:pt idx="7">
                  <c:v>-7.8906383082276932</c:v>
                </c:pt>
                <c:pt idx="8">
                  <c:v>-5.0531405591727303</c:v>
                </c:pt>
                <c:pt idx="9">
                  <c:v>-3.1527847399941966</c:v>
                </c:pt>
              </c:numCache>
            </c:numRef>
          </c:val>
        </c:ser>
        <c:dLbls>
          <c:showLegendKey val="0"/>
          <c:showVal val="0"/>
          <c:showCatName val="0"/>
          <c:showSerName val="0"/>
          <c:showPercent val="0"/>
          <c:showBubbleSize val="0"/>
        </c:dLbls>
        <c:gapWidth val="80"/>
        <c:axId val="61523456"/>
        <c:axId val="61524992"/>
      </c:barChart>
      <c:catAx>
        <c:axId val="61523456"/>
        <c:scaling>
          <c:orientation val="maxMin"/>
        </c:scaling>
        <c:delete val="0"/>
        <c:axPos val="l"/>
        <c:majorTickMark val="none"/>
        <c:minorTickMark val="none"/>
        <c:tickLblPos val="none"/>
        <c:crossAx val="61524992"/>
        <c:crossesAt val="0"/>
        <c:auto val="1"/>
        <c:lblAlgn val="ctr"/>
        <c:lblOffset val="100"/>
        <c:tickMarkSkip val="1"/>
        <c:noMultiLvlLbl val="0"/>
      </c:catAx>
      <c:valAx>
        <c:axId val="61524992"/>
        <c:scaling>
          <c:orientation val="minMax"/>
        </c:scaling>
        <c:delete val="0"/>
        <c:axPos val="t"/>
        <c:numFmt formatCode="0.0" sourceLinked="1"/>
        <c:majorTickMark val="none"/>
        <c:minorTickMark val="none"/>
        <c:tickLblPos val="none"/>
        <c:spPr>
          <a:ln w="9525">
            <a:noFill/>
          </a:ln>
        </c:spPr>
        <c:crossAx val="6152345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5" dropStyle="combo" dx="16" fmlaLink="$AM$30" fmlaRange="$AO$30:$AO$35" val="0"/>
</file>

<file path=xl/ctrlProps/ctrlProp2.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9</xdr:col>
      <xdr:colOff>1104899</xdr:colOff>
      <xdr:row>6</xdr:row>
      <xdr:rowOff>95249</xdr:rowOff>
    </xdr:from>
    <xdr:to>
      <xdr:col>9</xdr:col>
      <xdr:colOff>2097125</xdr:colOff>
      <xdr:row>14</xdr:row>
      <xdr:rowOff>155754</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1323974"/>
          <a:ext cx="992226" cy="135590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mc:AlternateContent xmlns:mc="http://schemas.openxmlformats.org/markup-compatibility/2006">
    <mc:Choice xmlns:a14="http://schemas.microsoft.com/office/drawing/2010/main" Requires="a14">
      <xdr:twoCellAnchor editAs="oneCell">
        <xdr:from>
          <xdr:col>3</xdr:col>
          <xdr:colOff>66675</xdr:colOff>
          <xdr:row>27</xdr:row>
          <xdr:rowOff>142875</xdr:rowOff>
        </xdr:from>
        <xdr:to>
          <xdr:col>3</xdr:col>
          <xdr:colOff>1257300</xdr:colOff>
          <xdr:row>27</xdr:row>
          <xdr:rowOff>342900</xdr:rowOff>
        </xdr:to>
        <xdr:sp macro="" textlink="">
          <xdr:nvSpPr>
            <xdr:cNvPr id="28673" name="Drop Down 1" hidden="1">
              <a:extLst>
                <a:ext uri="{63B3BB69-23CF-44E3-9099-C40C66FF867C}">
                  <a14:compatExt spid="_x0000_s28673"/>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xdr:cNvGrpSpPr/>
      </xdr:nvGrpSpPr>
      <xdr:grpSpPr>
        <a:xfrm>
          <a:off x="6316980" y="0"/>
          <a:ext cx="602738" cy="180000"/>
          <a:chOff x="4808367" y="7020272"/>
          <a:chExt cx="600833" cy="180000"/>
        </a:xfrm>
      </xdr:grpSpPr>
      <xdr:sp macro="" textlink="">
        <xdr:nvSpPr>
          <xdr:cNvPr id="16" name="Rectângulo 15"/>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85593"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85593"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0.40217</cdr:x>
      <cdr:y>0.27786</cdr:y>
    </cdr:from>
    <cdr:to>
      <cdr:x>0.85737</cdr:x>
      <cdr:y>0.50877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260276" y="481690"/>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gep.msess.gov.pt/estatistica/gerais/index.php"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estatistica/index.php"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estatistica/estatisticasgerais/be.ph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1"/>
  <sheetViews>
    <sheetView tabSelected="1" showRuler="0" zoomScaleNormal="100" workbookViewId="0"/>
  </sheetViews>
  <sheetFormatPr defaultRowHeight="12.75"/>
  <cols>
    <col min="1" max="1" width="1.42578125" style="133" customWidth="1"/>
    <col min="2" max="2" width="2.5703125" style="133" customWidth="1"/>
    <col min="3" max="3" width="16.28515625" style="133" customWidth="1"/>
    <col min="4" max="4" width="22.28515625" style="133" customWidth="1"/>
    <col min="5" max="5" width="2.5703125" style="269" customWidth="1"/>
    <col min="6" max="6" width="1" style="133" customWidth="1"/>
    <col min="7" max="7" width="14" style="133" customWidth="1"/>
    <col min="8" max="8" width="5.5703125" style="133" customWidth="1"/>
    <col min="9" max="9" width="4.140625" style="133" customWidth="1"/>
    <col min="10" max="10" width="34.5703125" style="133" customWidth="1"/>
    <col min="11" max="11" width="2.42578125" style="133" customWidth="1"/>
    <col min="12" max="12" width="1.42578125" style="133" customWidth="1"/>
    <col min="13" max="16384" width="9.140625" style="133"/>
  </cols>
  <sheetData>
    <row r="1" spans="1:12" ht="7.5" customHeight="1">
      <c r="A1" s="283"/>
      <c r="B1" s="280"/>
      <c r="C1" s="280"/>
      <c r="D1" s="280"/>
      <c r="E1" s="790"/>
      <c r="F1" s="280"/>
      <c r="G1" s="280"/>
      <c r="H1" s="280"/>
      <c r="I1" s="280"/>
      <c r="J1" s="280"/>
      <c r="K1" s="280"/>
      <c r="L1" s="280"/>
    </row>
    <row r="2" spans="1:12" ht="17.25" customHeight="1">
      <c r="A2" s="283"/>
      <c r="B2" s="261"/>
      <c r="C2" s="262"/>
      <c r="D2" s="262"/>
      <c r="E2" s="791"/>
      <c r="F2" s="262"/>
      <c r="G2" s="262"/>
      <c r="H2" s="262"/>
      <c r="I2" s="263"/>
      <c r="J2" s="264"/>
      <c r="K2" s="264"/>
      <c r="L2" s="283"/>
    </row>
    <row r="3" spans="1:12">
      <c r="A3" s="283"/>
      <c r="B3" s="261"/>
      <c r="C3" s="262"/>
      <c r="D3" s="262"/>
      <c r="E3" s="791"/>
      <c r="F3" s="262"/>
      <c r="G3" s="262"/>
      <c r="H3" s="262"/>
      <c r="I3" s="263"/>
      <c r="J3" s="261"/>
      <c r="K3" s="264"/>
      <c r="L3" s="283"/>
    </row>
    <row r="4" spans="1:12" ht="33.75" customHeight="1">
      <c r="A4" s="283"/>
      <c r="B4" s="261"/>
      <c r="C4" s="1537" t="s">
        <v>440</v>
      </c>
      <c r="D4" s="1537"/>
      <c r="E4" s="1537"/>
      <c r="F4" s="1537"/>
      <c r="G4" s="1015"/>
      <c r="H4" s="263"/>
      <c r="I4" s="263"/>
      <c r="J4" s="265" t="s">
        <v>35</v>
      </c>
      <c r="K4" s="261"/>
      <c r="L4" s="283"/>
    </row>
    <row r="5" spans="1:12" s="138" customFormat="1" ht="12.75" customHeight="1">
      <c r="A5" s="285"/>
      <c r="B5" s="1544"/>
      <c r="C5" s="1544"/>
      <c r="D5" s="1544"/>
      <c r="E5" s="1544"/>
      <c r="F5" s="280"/>
      <c r="G5" s="266"/>
      <c r="H5" s="266"/>
      <c r="I5" s="266"/>
      <c r="J5" s="267"/>
      <c r="K5" s="268"/>
      <c r="L5" s="283"/>
    </row>
    <row r="6" spans="1:12" ht="12.75" customHeight="1">
      <c r="A6" s="283"/>
      <c r="B6" s="283"/>
      <c r="C6" s="280"/>
      <c r="D6" s="280"/>
      <c r="E6" s="790"/>
      <c r="F6" s="280"/>
      <c r="G6" s="266"/>
      <c r="H6" s="266"/>
      <c r="I6" s="266"/>
      <c r="J6" s="267"/>
      <c r="K6" s="268"/>
      <c r="L6" s="283"/>
    </row>
    <row r="7" spans="1:12" ht="12.75" customHeight="1">
      <c r="A7" s="283"/>
      <c r="B7" s="283"/>
      <c r="C7" s="280"/>
      <c r="D7" s="280"/>
      <c r="E7" s="790"/>
      <c r="F7" s="280"/>
      <c r="G7" s="266"/>
      <c r="H7" s="266"/>
      <c r="I7" s="279"/>
      <c r="J7" s="267"/>
      <c r="K7" s="268"/>
      <c r="L7" s="283"/>
    </row>
    <row r="8" spans="1:12" ht="12.75" customHeight="1">
      <c r="A8" s="283"/>
      <c r="B8" s="283"/>
      <c r="C8" s="280"/>
      <c r="D8" s="280"/>
      <c r="E8" s="790"/>
      <c r="F8" s="280"/>
      <c r="G8" s="266"/>
      <c r="H8" s="266"/>
      <c r="I8" s="279"/>
      <c r="J8" s="267"/>
      <c r="K8" s="268"/>
      <c r="L8" s="283"/>
    </row>
    <row r="9" spans="1:12" ht="12.75" customHeight="1">
      <c r="A9" s="283"/>
      <c r="B9" s="283"/>
      <c r="C9" s="280"/>
      <c r="D9" s="280"/>
      <c r="E9" s="790"/>
      <c r="F9" s="280"/>
      <c r="G9" s="266"/>
      <c r="H9" s="266"/>
      <c r="I9" s="279"/>
      <c r="J9" s="267"/>
      <c r="K9" s="268"/>
      <c r="L9" s="283"/>
    </row>
    <row r="10" spans="1:12" ht="12.75" customHeight="1">
      <c r="A10" s="283"/>
      <c r="B10" s="283"/>
      <c r="C10" s="280"/>
      <c r="D10" s="280"/>
      <c r="E10" s="790"/>
      <c r="F10" s="280"/>
      <c r="G10" s="266"/>
      <c r="H10" s="266"/>
      <c r="I10" s="266"/>
      <c r="J10" s="267"/>
      <c r="K10" s="268"/>
      <c r="L10" s="283"/>
    </row>
    <row r="11" spans="1:12" ht="12.75" customHeight="1">
      <c r="A11" s="283"/>
      <c r="B11" s="283"/>
      <c r="C11" s="280"/>
      <c r="D11" s="280"/>
      <c r="E11" s="790"/>
      <c r="F11" s="280"/>
      <c r="G11" s="266"/>
      <c r="H11" s="266"/>
      <c r="I11" s="266"/>
      <c r="J11" s="267"/>
      <c r="K11" s="268"/>
      <c r="L11" s="283"/>
    </row>
    <row r="12" spans="1:12" ht="12.75" customHeight="1">
      <c r="A12" s="283"/>
      <c r="B12" s="283"/>
      <c r="C12" s="280"/>
      <c r="D12" s="280"/>
      <c r="E12" s="790"/>
      <c r="F12" s="280"/>
      <c r="G12" s="266"/>
      <c r="H12" s="266"/>
      <c r="I12" s="266"/>
      <c r="J12" s="267"/>
      <c r="K12" s="268"/>
      <c r="L12" s="283"/>
    </row>
    <row r="13" spans="1:12">
      <c r="A13" s="283"/>
      <c r="B13" s="283"/>
      <c r="C13" s="280"/>
      <c r="D13" s="280"/>
      <c r="E13" s="790"/>
      <c r="F13" s="280"/>
      <c r="G13" s="266"/>
      <c r="H13" s="266"/>
      <c r="I13" s="266"/>
      <c r="J13" s="267"/>
      <c r="K13" s="268"/>
      <c r="L13" s="283"/>
    </row>
    <row r="14" spans="1:12">
      <c r="A14" s="283"/>
      <c r="B14" s="300" t="s">
        <v>27</v>
      </c>
      <c r="C14" s="298"/>
      <c r="D14" s="298"/>
      <c r="E14" s="792"/>
      <c r="F14" s="280"/>
      <c r="G14" s="266"/>
      <c r="H14" s="266"/>
      <c r="I14" s="266"/>
      <c r="J14" s="267"/>
      <c r="K14" s="268"/>
      <c r="L14" s="283"/>
    </row>
    <row r="15" spans="1:12" ht="13.5" thickBot="1">
      <c r="A15" s="283"/>
      <c r="B15" s="283"/>
      <c r="C15" s="280"/>
      <c r="D15" s="280"/>
      <c r="E15" s="790"/>
      <c r="F15" s="280"/>
      <c r="G15" s="266"/>
      <c r="H15" s="266"/>
      <c r="I15" s="266"/>
      <c r="J15" s="267"/>
      <c r="K15" s="268"/>
      <c r="L15" s="283"/>
    </row>
    <row r="16" spans="1:12" ht="13.5" thickBot="1">
      <c r="A16" s="283"/>
      <c r="B16" s="305"/>
      <c r="C16" s="292" t="s">
        <v>21</v>
      </c>
      <c r="D16" s="292"/>
      <c r="E16" s="793">
        <v>3</v>
      </c>
      <c r="F16" s="280"/>
      <c r="G16" s="266"/>
      <c r="H16" s="266"/>
      <c r="I16" s="266"/>
      <c r="J16" s="267"/>
      <c r="K16" s="268"/>
      <c r="L16" s="283"/>
    </row>
    <row r="17" spans="1:12" ht="13.5" thickBot="1">
      <c r="A17" s="283"/>
      <c r="B17" s="283"/>
      <c r="C17" s="299"/>
      <c r="D17" s="299"/>
      <c r="E17" s="794"/>
      <c r="F17" s="280"/>
      <c r="G17" s="266"/>
      <c r="H17" s="266"/>
      <c r="I17" s="266"/>
      <c r="J17" s="267"/>
      <c r="K17" s="268"/>
      <c r="L17" s="283"/>
    </row>
    <row r="18" spans="1:12" ht="13.5" thickBot="1">
      <c r="A18" s="283"/>
      <c r="B18" s="305"/>
      <c r="C18" s="292" t="s">
        <v>33</v>
      </c>
      <c r="D18" s="292"/>
      <c r="E18" s="795">
        <v>4</v>
      </c>
      <c r="F18" s="280"/>
      <c r="G18" s="266"/>
      <c r="H18" s="266"/>
      <c r="I18" s="266"/>
      <c r="J18" s="267"/>
      <c r="K18" s="268"/>
      <c r="L18" s="283"/>
    </row>
    <row r="19" spans="1:12" ht="13.5" thickBot="1">
      <c r="A19" s="283"/>
      <c r="B19" s="284"/>
      <c r="C19" s="290"/>
      <c r="D19" s="290"/>
      <c r="E19" s="796"/>
      <c r="F19" s="280"/>
      <c r="G19" s="266"/>
      <c r="H19" s="266"/>
      <c r="I19" s="266"/>
      <c r="J19" s="267"/>
      <c r="K19" s="268"/>
      <c r="L19" s="283"/>
    </row>
    <row r="20" spans="1:12" ht="13.5" customHeight="1" thickBot="1">
      <c r="A20" s="283"/>
      <c r="B20" s="304"/>
      <c r="C20" s="1542" t="s">
        <v>32</v>
      </c>
      <c r="D20" s="1543"/>
      <c r="E20" s="795">
        <v>6</v>
      </c>
      <c r="F20" s="280"/>
      <c r="G20" s="266"/>
      <c r="H20" s="266"/>
      <c r="I20" s="266"/>
      <c r="J20" s="267"/>
      <c r="K20" s="268"/>
      <c r="L20" s="283"/>
    </row>
    <row r="21" spans="1:12">
      <c r="A21" s="283"/>
      <c r="B21" s="296"/>
      <c r="C21" s="1541" t="s">
        <v>2</v>
      </c>
      <c r="D21" s="1541"/>
      <c r="E21" s="794">
        <v>6</v>
      </c>
      <c r="F21" s="280"/>
      <c r="G21" s="266"/>
      <c r="H21" s="266"/>
      <c r="I21" s="266"/>
      <c r="J21" s="267"/>
      <c r="K21" s="268"/>
      <c r="L21" s="283"/>
    </row>
    <row r="22" spans="1:12">
      <c r="A22" s="283"/>
      <c r="B22" s="296"/>
      <c r="C22" s="1541" t="s">
        <v>13</v>
      </c>
      <c r="D22" s="1541"/>
      <c r="E22" s="794">
        <v>7</v>
      </c>
      <c r="F22" s="280"/>
      <c r="G22" s="266"/>
      <c r="H22" s="266"/>
      <c r="I22" s="266"/>
      <c r="J22" s="267"/>
      <c r="K22" s="268"/>
      <c r="L22" s="283"/>
    </row>
    <row r="23" spans="1:12">
      <c r="A23" s="283"/>
      <c r="B23" s="296"/>
      <c r="C23" s="1541" t="s">
        <v>7</v>
      </c>
      <c r="D23" s="1541"/>
      <c r="E23" s="794">
        <v>8</v>
      </c>
      <c r="F23" s="280"/>
      <c r="G23" s="266"/>
      <c r="H23" s="266"/>
      <c r="I23" s="266"/>
      <c r="J23" s="267"/>
      <c r="K23" s="268"/>
      <c r="L23" s="283"/>
    </row>
    <row r="24" spans="1:12">
      <c r="A24" s="283"/>
      <c r="B24" s="297"/>
      <c r="C24" s="1541" t="s">
        <v>409</v>
      </c>
      <c r="D24" s="1541"/>
      <c r="E24" s="794">
        <v>9</v>
      </c>
      <c r="F24" s="280"/>
      <c r="G24" s="270"/>
      <c r="H24" s="266"/>
      <c r="I24" s="266"/>
      <c r="J24" s="267"/>
      <c r="K24" s="268"/>
      <c r="L24" s="283"/>
    </row>
    <row r="25" spans="1:12" ht="22.5" customHeight="1">
      <c r="A25" s="283"/>
      <c r="B25" s="286"/>
      <c r="C25" s="1538" t="s">
        <v>28</v>
      </c>
      <c r="D25" s="1538"/>
      <c r="E25" s="794">
        <v>10</v>
      </c>
      <c r="F25" s="280"/>
      <c r="G25" s="266"/>
      <c r="H25" s="266"/>
      <c r="I25" s="266"/>
      <c r="J25" s="267"/>
      <c r="K25" s="268"/>
      <c r="L25" s="283"/>
    </row>
    <row r="26" spans="1:12">
      <c r="A26" s="283"/>
      <c r="B26" s="286"/>
      <c r="C26" s="1541" t="s">
        <v>25</v>
      </c>
      <c r="D26" s="1541"/>
      <c r="E26" s="794">
        <v>11</v>
      </c>
      <c r="F26" s="280"/>
      <c r="G26" s="266"/>
      <c r="H26" s="266"/>
      <c r="I26" s="266"/>
      <c r="J26" s="267"/>
      <c r="K26" s="268"/>
      <c r="L26" s="283"/>
    </row>
    <row r="27" spans="1:12" ht="12.75" customHeight="1" thickBot="1">
      <c r="A27" s="283"/>
      <c r="B27" s="280"/>
      <c r="C27" s="288"/>
      <c r="D27" s="288"/>
      <c r="E27" s="794"/>
      <c r="F27" s="280"/>
      <c r="G27" s="266"/>
      <c r="H27" s="1545">
        <v>42705</v>
      </c>
      <c r="I27" s="1546"/>
      <c r="J27" s="1546"/>
      <c r="K27" s="270"/>
      <c r="L27" s="283"/>
    </row>
    <row r="28" spans="1:12" ht="13.5" customHeight="1" thickBot="1">
      <c r="A28" s="283"/>
      <c r="B28" s="382"/>
      <c r="C28" s="1550" t="s">
        <v>12</v>
      </c>
      <c r="D28" s="1543"/>
      <c r="E28" s="795">
        <v>12</v>
      </c>
      <c r="F28" s="280"/>
      <c r="G28" s="266"/>
      <c r="H28" s="1546"/>
      <c r="I28" s="1546"/>
      <c r="J28" s="1546"/>
      <c r="K28" s="270"/>
      <c r="L28" s="283"/>
    </row>
    <row r="29" spans="1:12" ht="12.75" hidden="1" customHeight="1">
      <c r="A29" s="283"/>
      <c r="B29" s="281"/>
      <c r="C29" s="1541" t="s">
        <v>45</v>
      </c>
      <c r="D29" s="1541"/>
      <c r="E29" s="794">
        <v>12</v>
      </c>
      <c r="F29" s="280"/>
      <c r="G29" s="266"/>
      <c r="H29" s="1546"/>
      <c r="I29" s="1546"/>
      <c r="J29" s="1546"/>
      <c r="K29" s="270"/>
      <c r="L29" s="283"/>
    </row>
    <row r="30" spans="1:12" ht="22.5" customHeight="1">
      <c r="A30" s="283"/>
      <c r="B30" s="281"/>
      <c r="C30" s="1549" t="s">
        <v>412</v>
      </c>
      <c r="D30" s="1549"/>
      <c r="E30" s="794">
        <v>12</v>
      </c>
      <c r="F30" s="280"/>
      <c r="G30" s="266"/>
      <c r="H30" s="1546"/>
      <c r="I30" s="1546"/>
      <c r="J30" s="1546"/>
      <c r="K30" s="270"/>
      <c r="L30" s="283"/>
    </row>
    <row r="31" spans="1:12" ht="12.75" customHeight="1" thickBot="1">
      <c r="A31" s="283"/>
      <c r="B31" s="286"/>
      <c r="C31" s="295"/>
      <c r="D31" s="295"/>
      <c r="E31" s="796"/>
      <c r="F31" s="280"/>
      <c r="G31" s="266"/>
      <c r="H31" s="1546"/>
      <c r="I31" s="1546"/>
      <c r="J31" s="1546"/>
      <c r="K31" s="270"/>
      <c r="L31" s="283"/>
    </row>
    <row r="32" spans="1:12" ht="13.5" customHeight="1" thickBot="1">
      <c r="A32" s="283"/>
      <c r="B32" s="303"/>
      <c r="C32" s="289" t="s">
        <v>11</v>
      </c>
      <c r="D32" s="289"/>
      <c r="E32" s="795">
        <v>13</v>
      </c>
      <c r="F32" s="280"/>
      <c r="G32" s="266"/>
      <c r="H32" s="1546"/>
      <c r="I32" s="1546"/>
      <c r="J32" s="1546"/>
      <c r="K32" s="270"/>
      <c r="L32" s="283"/>
    </row>
    <row r="33" spans="1:12" ht="12.75" customHeight="1">
      <c r="A33" s="283"/>
      <c r="B33" s="281"/>
      <c r="C33" s="1539" t="s">
        <v>18</v>
      </c>
      <c r="D33" s="1539"/>
      <c r="E33" s="794">
        <v>13</v>
      </c>
      <c r="F33" s="280"/>
      <c r="G33" s="266"/>
      <c r="H33" s="1546"/>
      <c r="I33" s="1546"/>
      <c r="J33" s="1546"/>
      <c r="K33" s="270"/>
      <c r="L33" s="283"/>
    </row>
    <row r="34" spans="1:12" ht="12.75" customHeight="1">
      <c r="A34" s="283"/>
      <c r="B34" s="281"/>
      <c r="C34" s="1540" t="s">
        <v>8</v>
      </c>
      <c r="D34" s="1540"/>
      <c r="E34" s="794">
        <v>14</v>
      </c>
      <c r="F34" s="280"/>
      <c r="G34" s="266"/>
      <c r="H34" s="271"/>
      <c r="I34" s="271"/>
      <c r="J34" s="271"/>
      <c r="K34" s="270"/>
      <c r="L34" s="283"/>
    </row>
    <row r="35" spans="1:12" ht="12.75" customHeight="1">
      <c r="A35" s="283"/>
      <c r="B35" s="281"/>
      <c r="C35" s="1540" t="s">
        <v>26</v>
      </c>
      <c r="D35" s="1540"/>
      <c r="E35" s="794">
        <v>14</v>
      </c>
      <c r="F35" s="280"/>
      <c r="G35" s="266"/>
      <c r="H35" s="271"/>
      <c r="I35" s="271"/>
      <c r="J35" s="271"/>
      <c r="K35" s="270"/>
      <c r="L35" s="283"/>
    </row>
    <row r="36" spans="1:12" ht="12.75" customHeight="1">
      <c r="A36" s="283"/>
      <c r="B36" s="281"/>
      <c r="C36" s="1540" t="s">
        <v>6</v>
      </c>
      <c r="D36" s="1540"/>
      <c r="E36" s="794">
        <v>15</v>
      </c>
      <c r="F36" s="280"/>
      <c r="G36" s="266"/>
      <c r="H36" s="271"/>
      <c r="I36" s="271"/>
      <c r="J36" s="271"/>
      <c r="K36" s="270"/>
      <c r="L36" s="283"/>
    </row>
    <row r="37" spans="1:12" ht="12.75" customHeight="1">
      <c r="A37" s="283"/>
      <c r="B37" s="281"/>
      <c r="C37" s="1539" t="s">
        <v>49</v>
      </c>
      <c r="D37" s="1539"/>
      <c r="E37" s="794">
        <v>16</v>
      </c>
      <c r="F37" s="280"/>
      <c r="G37" s="266"/>
      <c r="H37" s="271"/>
      <c r="I37" s="271"/>
      <c r="J37" s="271"/>
      <c r="K37" s="270"/>
      <c r="L37" s="283"/>
    </row>
    <row r="38" spans="1:12" ht="12.75" customHeight="1">
      <c r="A38" s="283"/>
      <c r="B38" s="287"/>
      <c r="C38" s="1540" t="s">
        <v>14</v>
      </c>
      <c r="D38" s="1540"/>
      <c r="E38" s="794">
        <v>16</v>
      </c>
      <c r="F38" s="280"/>
      <c r="G38" s="266"/>
      <c r="H38" s="266"/>
      <c r="I38" s="266"/>
      <c r="J38" s="267"/>
      <c r="K38" s="268"/>
      <c r="L38" s="283"/>
    </row>
    <row r="39" spans="1:12" ht="12.75" customHeight="1">
      <c r="A39" s="283"/>
      <c r="B39" s="281"/>
      <c r="C39" s="1541" t="s">
        <v>31</v>
      </c>
      <c r="D39" s="1541"/>
      <c r="E39" s="794">
        <v>17</v>
      </c>
      <c r="F39" s="280"/>
      <c r="G39" s="266"/>
      <c r="H39" s="266"/>
      <c r="I39" s="266"/>
      <c r="J39" s="272"/>
      <c r="K39" s="272"/>
      <c r="L39" s="283"/>
    </row>
    <row r="40" spans="1:12" ht="13.5" thickBot="1">
      <c r="A40" s="283"/>
      <c r="B40" s="283"/>
      <c r="C40" s="280"/>
      <c r="D40" s="280"/>
      <c r="E40" s="796"/>
      <c r="F40" s="280"/>
      <c r="G40" s="266"/>
      <c r="H40" s="266"/>
      <c r="I40" s="266"/>
      <c r="J40" s="272"/>
      <c r="K40" s="272"/>
      <c r="L40" s="283"/>
    </row>
    <row r="41" spans="1:12" ht="13.5" customHeight="1" thickBot="1">
      <c r="A41" s="283"/>
      <c r="B41" s="366"/>
      <c r="C41" s="1547" t="s">
        <v>29</v>
      </c>
      <c r="D41" s="1543"/>
      <c r="E41" s="795">
        <v>18</v>
      </c>
      <c r="F41" s="280"/>
      <c r="G41" s="266"/>
      <c r="H41" s="266"/>
      <c r="I41" s="266"/>
      <c r="J41" s="272"/>
      <c r="K41" s="272"/>
      <c r="L41" s="283"/>
    </row>
    <row r="42" spans="1:12">
      <c r="A42" s="283"/>
      <c r="B42" s="283"/>
      <c r="C42" s="1541" t="s">
        <v>30</v>
      </c>
      <c r="D42" s="1541"/>
      <c r="E42" s="794">
        <v>18</v>
      </c>
      <c r="F42" s="280"/>
      <c r="G42" s="266"/>
      <c r="H42" s="266"/>
      <c r="I42" s="266"/>
      <c r="J42" s="273"/>
      <c r="K42" s="273"/>
      <c r="L42" s="283"/>
    </row>
    <row r="43" spans="1:12">
      <c r="A43" s="283"/>
      <c r="B43" s="287"/>
      <c r="C43" s="1541" t="s">
        <v>0</v>
      </c>
      <c r="D43" s="1541"/>
      <c r="E43" s="794">
        <v>19</v>
      </c>
      <c r="F43" s="280"/>
      <c r="G43" s="266"/>
      <c r="H43" s="266"/>
      <c r="I43" s="266"/>
      <c r="J43" s="274"/>
      <c r="K43" s="275"/>
      <c r="L43" s="283"/>
    </row>
    <row r="44" spans="1:12">
      <c r="A44" s="283"/>
      <c r="B44" s="287"/>
      <c r="C44" s="1541" t="s">
        <v>16</v>
      </c>
      <c r="D44" s="1541"/>
      <c r="E44" s="794">
        <v>19</v>
      </c>
      <c r="F44" s="280"/>
      <c r="G44" s="266"/>
      <c r="H44" s="266"/>
      <c r="I44" s="266"/>
      <c r="J44" s="274"/>
      <c r="K44" s="275"/>
      <c r="L44" s="283"/>
    </row>
    <row r="45" spans="1:12">
      <c r="A45" s="283"/>
      <c r="B45" s="287"/>
      <c r="C45" s="1541" t="s">
        <v>1</v>
      </c>
      <c r="D45" s="1541"/>
      <c r="E45" s="797">
        <v>19</v>
      </c>
      <c r="F45" s="290"/>
      <c r="G45" s="276"/>
      <c r="H45" s="277"/>
      <c r="I45" s="276"/>
      <c r="J45" s="276"/>
      <c r="K45" s="276"/>
      <c r="L45" s="283"/>
    </row>
    <row r="46" spans="1:12">
      <c r="A46" s="283"/>
      <c r="B46" s="287"/>
      <c r="C46" s="1541" t="s">
        <v>22</v>
      </c>
      <c r="D46" s="1541"/>
      <c r="E46" s="797">
        <v>19</v>
      </c>
      <c r="F46" s="290"/>
      <c r="G46" s="276"/>
      <c r="H46" s="277"/>
      <c r="I46" s="276"/>
      <c r="J46" s="276"/>
      <c r="K46" s="276"/>
      <c r="L46" s="283"/>
    </row>
    <row r="47" spans="1:12" ht="12.75" customHeight="1" thickBot="1">
      <c r="A47" s="283"/>
      <c r="B47" s="286"/>
      <c r="C47" s="286"/>
      <c r="D47" s="286"/>
      <c r="E47" s="798"/>
      <c r="F47" s="282"/>
      <c r="G47" s="274"/>
      <c r="H47" s="277"/>
      <c r="I47" s="274"/>
      <c r="J47" s="274"/>
      <c r="K47" s="275"/>
      <c r="L47" s="283"/>
    </row>
    <row r="48" spans="1:12" ht="13.5" customHeight="1" thickBot="1">
      <c r="A48" s="283"/>
      <c r="B48" s="306"/>
      <c r="C48" s="1542" t="s">
        <v>38</v>
      </c>
      <c r="D48" s="1543"/>
      <c r="E48" s="793">
        <v>20</v>
      </c>
      <c r="F48" s="282"/>
      <c r="G48" s="274"/>
      <c r="H48" s="277"/>
      <c r="I48" s="274"/>
      <c r="J48" s="274"/>
      <c r="K48" s="275"/>
      <c r="L48" s="283"/>
    </row>
    <row r="49" spans="1:12">
      <c r="A49" s="283"/>
      <c r="B49" s="283"/>
      <c r="C49" s="1541" t="s">
        <v>47</v>
      </c>
      <c r="D49" s="1541"/>
      <c r="E49" s="797">
        <v>20</v>
      </c>
      <c r="F49" s="282"/>
      <c r="G49" s="274"/>
      <c r="H49" s="277"/>
      <c r="I49" s="274"/>
      <c r="J49" s="274"/>
      <c r="K49" s="275"/>
      <c r="L49" s="283"/>
    </row>
    <row r="50" spans="1:12" ht="12.75" customHeight="1">
      <c r="A50" s="283"/>
      <c r="B50" s="286"/>
      <c r="C50" s="1538" t="s">
        <v>421</v>
      </c>
      <c r="D50" s="1538"/>
      <c r="E50" s="799">
        <v>21</v>
      </c>
      <c r="F50" s="282"/>
      <c r="G50" s="274"/>
      <c r="H50" s="277"/>
      <c r="I50" s="274"/>
      <c r="J50" s="274"/>
      <c r="K50" s="275"/>
      <c r="L50" s="283"/>
    </row>
    <row r="51" spans="1:12" ht="11.25" customHeight="1" thickBot="1">
      <c r="A51" s="283"/>
      <c r="B51" s="283"/>
      <c r="C51" s="291"/>
      <c r="D51" s="291"/>
      <c r="E51" s="794"/>
      <c r="F51" s="282"/>
      <c r="G51" s="274"/>
      <c r="H51" s="277"/>
      <c r="I51" s="274"/>
      <c r="J51" s="274"/>
      <c r="K51" s="275"/>
      <c r="L51" s="283"/>
    </row>
    <row r="52" spans="1:12" ht="13.5" thickBot="1">
      <c r="A52" s="283"/>
      <c r="B52" s="302"/>
      <c r="C52" s="292" t="s">
        <v>4</v>
      </c>
      <c r="D52" s="292"/>
      <c r="E52" s="793">
        <v>22</v>
      </c>
      <c r="F52" s="290"/>
      <c r="G52" s="276"/>
      <c r="H52" s="277"/>
      <c r="I52" s="276"/>
      <c r="J52" s="276"/>
      <c r="K52" s="276"/>
      <c r="L52" s="283"/>
    </row>
    <row r="53" spans="1:12" ht="33" customHeight="1">
      <c r="A53" s="283"/>
      <c r="B53" s="293"/>
      <c r="C53" s="294"/>
      <c r="D53" s="294"/>
      <c r="E53" s="800"/>
      <c r="F53" s="282"/>
      <c r="G53" s="274"/>
      <c r="H53" s="277"/>
      <c r="I53" s="274"/>
      <c r="J53" s="274"/>
      <c r="K53" s="275"/>
      <c r="L53" s="283"/>
    </row>
    <row r="54" spans="1:12" ht="33" customHeight="1">
      <c r="A54" s="283"/>
      <c r="B54" s="283"/>
      <c r="C54" s="281"/>
      <c r="D54" s="281"/>
      <c r="E54" s="798"/>
      <c r="F54" s="282"/>
      <c r="G54" s="274"/>
      <c r="H54" s="277"/>
      <c r="I54" s="274"/>
      <c r="J54" s="274"/>
      <c r="K54" s="275"/>
      <c r="L54" s="283"/>
    </row>
    <row r="55" spans="1:12" ht="19.5" customHeight="1">
      <c r="A55" s="283"/>
      <c r="B55" s="788" t="s">
        <v>50</v>
      </c>
      <c r="C55" s="788"/>
      <c r="D55" s="301"/>
      <c r="E55" s="801"/>
      <c r="F55" s="282"/>
      <c r="G55" s="274"/>
      <c r="H55" s="277"/>
      <c r="I55" s="274"/>
      <c r="J55" s="274"/>
      <c r="K55" s="275"/>
      <c r="L55" s="283"/>
    </row>
    <row r="56" spans="1:12" ht="21" customHeight="1">
      <c r="A56" s="283"/>
      <c r="B56" s="283"/>
      <c r="C56" s="283"/>
      <c r="D56" s="283"/>
      <c r="E56" s="801"/>
      <c r="F56" s="282"/>
      <c r="G56" s="274"/>
      <c r="H56" s="277"/>
      <c r="I56" s="274"/>
      <c r="J56" s="274"/>
      <c r="K56" s="275"/>
      <c r="L56" s="283"/>
    </row>
    <row r="57" spans="1:12" ht="22.5" customHeight="1">
      <c r="A57" s="283"/>
      <c r="B57" s="789" t="s">
        <v>389</v>
      </c>
      <c r="C57" s="787"/>
      <c r="D57" s="1008">
        <v>42734</v>
      </c>
      <c r="E57" s="878"/>
      <c r="F57" s="787"/>
      <c r="G57" s="274"/>
      <c r="H57" s="277"/>
      <c r="I57" s="274"/>
      <c r="J57" s="274"/>
      <c r="K57" s="275"/>
      <c r="L57" s="283"/>
    </row>
    <row r="58" spans="1:12" ht="22.5" customHeight="1">
      <c r="A58" s="283"/>
      <c r="B58" s="789" t="s">
        <v>390</v>
      </c>
      <c r="C58" s="367"/>
      <c r="D58" s="1008">
        <v>42734</v>
      </c>
      <c r="E58" s="878"/>
      <c r="F58" s="368"/>
      <c r="G58" s="274"/>
      <c r="H58" s="277"/>
      <c r="I58" s="274"/>
      <c r="J58" s="274"/>
      <c r="K58" s="275"/>
      <c r="L58" s="283"/>
    </row>
    <row r="59" spans="1:12" s="138" customFormat="1" ht="28.5" customHeight="1">
      <c r="A59" s="285"/>
      <c r="B59" s="1548"/>
      <c r="C59" s="1548"/>
      <c r="D59" s="1548"/>
      <c r="E59" s="798"/>
      <c r="F59" s="281"/>
      <c r="G59" s="278"/>
      <c r="H59" s="278"/>
      <c r="I59" s="278"/>
      <c r="J59" s="278"/>
      <c r="K59" s="278"/>
      <c r="L59" s="285"/>
    </row>
    <row r="60" spans="1:12" ht="7.5" customHeight="1">
      <c r="A60" s="283"/>
      <c r="B60" s="1548"/>
      <c r="C60" s="1548"/>
      <c r="D60" s="1548"/>
      <c r="E60" s="802"/>
      <c r="F60" s="284"/>
      <c r="G60" s="284"/>
      <c r="H60" s="284"/>
      <c r="I60" s="284"/>
      <c r="J60" s="284"/>
      <c r="K60" s="284"/>
      <c r="L60" s="284"/>
    </row>
    <row r="61" spans="1:12" ht="21" customHeight="1"/>
  </sheetData>
  <mergeCells count="30">
    <mergeCell ref="C25:D25"/>
    <mergeCell ref="C36:D36"/>
    <mergeCell ref="C38:D38"/>
    <mergeCell ref="C39:D39"/>
    <mergeCell ref="C29:D29"/>
    <mergeCell ref="C30:D30"/>
    <mergeCell ref="C28:D28"/>
    <mergeCell ref="H27:J33"/>
    <mergeCell ref="C37:D37"/>
    <mergeCell ref="C41:D41"/>
    <mergeCell ref="C35:D35"/>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RowHeight="12.75"/>
  <cols>
    <col min="1" max="1" width="1" style="411" customWidth="1"/>
    <col min="2" max="2" width="2.5703125" style="411" customWidth="1"/>
    <col min="3" max="3" width="1" style="411" customWidth="1"/>
    <col min="4" max="4" width="42.28515625" style="411" customWidth="1"/>
    <col min="5" max="5" width="0.28515625" style="411" customWidth="1"/>
    <col min="6" max="6" width="8" style="411" customWidth="1"/>
    <col min="7" max="7" width="11.28515625" style="411" customWidth="1"/>
    <col min="8" max="8" width="8" style="411" customWidth="1"/>
    <col min="9" max="9" width="13.28515625" style="411" customWidth="1"/>
    <col min="10" max="10" width="11.42578125" style="411" customWidth="1"/>
    <col min="11" max="11" width="2.5703125" style="411" customWidth="1"/>
    <col min="12" max="12" width="1" style="411" customWidth="1"/>
    <col min="13" max="16384" width="9.140625" style="411"/>
  </cols>
  <sheetData>
    <row r="1" spans="1:13">
      <c r="A1" s="406"/>
      <c r="B1" s="573"/>
      <c r="C1" s="1657"/>
      <c r="D1" s="1657"/>
      <c r="E1" s="1045"/>
      <c r="F1" s="410"/>
      <c r="G1" s="410"/>
      <c r="H1" s="410"/>
      <c r="I1" s="410"/>
      <c r="J1" s="1658"/>
      <c r="K1" s="1658"/>
      <c r="L1" s="406"/>
    </row>
    <row r="2" spans="1:13" ht="6" customHeight="1">
      <c r="A2" s="406"/>
      <c r="B2" s="1046"/>
      <c r="C2" s="1047"/>
      <c r="D2" s="1047"/>
      <c r="E2" s="1047"/>
      <c r="F2" s="574"/>
      <c r="G2" s="574"/>
      <c r="H2" s="416"/>
      <c r="I2" s="416"/>
      <c r="J2" s="1659" t="s">
        <v>70</v>
      </c>
      <c r="K2" s="416"/>
      <c r="L2" s="406"/>
    </row>
    <row r="3" spans="1:13" ht="13.5" thickBot="1">
      <c r="A3" s="406"/>
      <c r="B3" s="467"/>
      <c r="C3" s="416"/>
      <c r="D3" s="416"/>
      <c r="E3" s="416"/>
      <c r="F3" s="416"/>
      <c r="G3" s="416"/>
      <c r="H3" s="416"/>
      <c r="I3" s="416"/>
      <c r="J3" s="1660"/>
      <c r="K3" s="754"/>
      <c r="L3" s="406"/>
    </row>
    <row r="4" spans="1:13" ht="15" thickBot="1">
      <c r="A4" s="406"/>
      <c r="B4" s="467"/>
      <c r="C4" s="1661" t="s">
        <v>452</v>
      </c>
      <c r="D4" s="1662"/>
      <c r="E4" s="1662"/>
      <c r="F4" s="1662"/>
      <c r="G4" s="1662"/>
      <c r="H4" s="1662"/>
      <c r="I4" s="1662"/>
      <c r="J4" s="1663"/>
      <c r="K4" s="416"/>
      <c r="L4" s="406"/>
      <c r="M4" s="1049"/>
    </row>
    <row r="5" spans="1:13" ht="4.5" customHeight="1">
      <c r="A5" s="406"/>
      <c r="B5" s="467"/>
      <c r="C5" s="416"/>
      <c r="D5" s="416"/>
      <c r="E5" s="416"/>
      <c r="F5" s="416"/>
      <c r="G5" s="416"/>
      <c r="H5" s="416"/>
      <c r="I5" s="416"/>
      <c r="J5" s="754"/>
      <c r="K5" s="416"/>
      <c r="L5" s="406"/>
      <c r="M5" s="1049"/>
    </row>
    <row r="6" spans="1:13" s="420" customFormat="1" ht="22.5" customHeight="1">
      <c r="A6" s="418"/>
      <c r="B6" s="566"/>
      <c r="C6" s="1664">
        <v>2014</v>
      </c>
      <c r="D6" s="1665"/>
      <c r="E6" s="576"/>
      <c r="F6" s="1668" t="s">
        <v>391</v>
      </c>
      <c r="G6" s="1668"/>
      <c r="H6" s="1669" t="s">
        <v>453</v>
      </c>
      <c r="I6" s="1668"/>
      <c r="J6" s="1670" t="s">
        <v>454</v>
      </c>
      <c r="K6" s="414"/>
      <c r="L6" s="418"/>
      <c r="M6" s="1049"/>
    </row>
    <row r="7" spans="1:13" s="420" customFormat="1" ht="32.25" customHeight="1">
      <c r="A7" s="418"/>
      <c r="B7" s="566"/>
      <c r="C7" s="1666"/>
      <c r="D7" s="1667"/>
      <c r="E7" s="576"/>
      <c r="F7" s="1050" t="s">
        <v>455</v>
      </c>
      <c r="G7" s="1050" t="s">
        <v>456</v>
      </c>
      <c r="H7" s="1051" t="s">
        <v>455</v>
      </c>
      <c r="I7" s="1052" t="s">
        <v>457</v>
      </c>
      <c r="J7" s="1671"/>
      <c r="K7" s="414"/>
      <c r="L7" s="418"/>
      <c r="M7" s="1049"/>
    </row>
    <row r="8" spans="1:13" s="420" customFormat="1" ht="18.75" customHeight="1">
      <c r="A8" s="418"/>
      <c r="B8" s="566"/>
      <c r="C8" s="1655" t="s">
        <v>68</v>
      </c>
      <c r="D8" s="1655"/>
      <c r="E8" s="1053"/>
      <c r="F8" s="1054">
        <v>47574</v>
      </c>
      <c r="G8" s="1055">
        <v>17.60819598713455</v>
      </c>
      <c r="H8" s="1056">
        <v>976640</v>
      </c>
      <c r="I8" s="1057">
        <v>37.001699976017719</v>
      </c>
      <c r="J8" s="1057">
        <v>33.42753010321038</v>
      </c>
      <c r="K8" s="844"/>
      <c r="L8" s="418"/>
    </row>
    <row r="9" spans="1:13" s="420" customFormat="1" ht="17.25" customHeight="1">
      <c r="A9" s="418"/>
      <c r="B9" s="566"/>
      <c r="C9" s="842" t="s">
        <v>357</v>
      </c>
      <c r="D9" s="843"/>
      <c r="E9" s="843"/>
      <c r="F9" s="1058">
        <v>1226</v>
      </c>
      <c r="G9" s="1059">
        <v>9.3852866875909058</v>
      </c>
      <c r="H9" s="1060">
        <v>8153</v>
      </c>
      <c r="I9" s="1061">
        <v>13.6940054084015</v>
      </c>
      <c r="J9" s="1061">
        <v>22.328590702808718</v>
      </c>
      <c r="K9" s="844"/>
      <c r="L9" s="418"/>
    </row>
    <row r="10" spans="1:13" s="851" customFormat="1" ht="17.25" customHeight="1">
      <c r="A10" s="848"/>
      <c r="B10" s="849"/>
      <c r="C10" s="842" t="s">
        <v>358</v>
      </c>
      <c r="D10" s="850"/>
      <c r="E10" s="850"/>
      <c r="F10" s="1058">
        <v>170</v>
      </c>
      <c r="G10" s="1059">
        <v>30.141843971631204</v>
      </c>
      <c r="H10" s="1060">
        <v>3501</v>
      </c>
      <c r="I10" s="1061">
        <v>40.9138716840014</v>
      </c>
      <c r="J10" s="1061">
        <v>32.34990002856329</v>
      </c>
      <c r="K10" s="567"/>
      <c r="L10" s="848"/>
    </row>
    <row r="11" spans="1:13" s="851" customFormat="1" ht="17.25" customHeight="1">
      <c r="A11" s="848"/>
      <c r="B11" s="849"/>
      <c r="C11" s="842" t="s">
        <v>359</v>
      </c>
      <c r="D11" s="850"/>
      <c r="E11" s="850"/>
      <c r="F11" s="1058">
        <v>6821</v>
      </c>
      <c r="G11" s="1059">
        <v>20.735674114607082</v>
      </c>
      <c r="H11" s="1060">
        <v>214565</v>
      </c>
      <c r="I11" s="1061">
        <v>36.600697334843538</v>
      </c>
      <c r="J11" s="1061">
        <v>35.466991354601184</v>
      </c>
      <c r="K11" s="567"/>
      <c r="L11" s="848"/>
    </row>
    <row r="12" spans="1:13" s="420" customFormat="1" ht="24" customHeight="1">
      <c r="A12" s="418"/>
      <c r="B12" s="566"/>
      <c r="C12" s="852"/>
      <c r="D12" s="845" t="s">
        <v>458</v>
      </c>
      <c r="E12" s="845"/>
      <c r="F12" s="1062">
        <v>1222</v>
      </c>
      <c r="G12" s="1063">
        <v>21.141868512110726</v>
      </c>
      <c r="H12" s="1064">
        <v>37022</v>
      </c>
      <c r="I12" s="1065">
        <v>41.682522883617246</v>
      </c>
      <c r="J12" s="1065">
        <v>21.466236291934472</v>
      </c>
      <c r="K12" s="844"/>
      <c r="L12" s="418"/>
    </row>
    <row r="13" spans="1:13" s="420" customFormat="1" ht="24" customHeight="1">
      <c r="A13" s="418"/>
      <c r="B13" s="566"/>
      <c r="C13" s="852"/>
      <c r="D13" s="845" t="s">
        <v>459</v>
      </c>
      <c r="E13" s="845"/>
      <c r="F13" s="1062">
        <v>941</v>
      </c>
      <c r="G13" s="1063">
        <v>12.761052346080826</v>
      </c>
      <c r="H13" s="1064">
        <v>25781</v>
      </c>
      <c r="I13" s="1065">
        <v>15.445586076745601</v>
      </c>
      <c r="J13" s="1065">
        <v>42.963383887358866</v>
      </c>
      <c r="K13" s="844"/>
      <c r="L13" s="418"/>
    </row>
    <row r="14" spans="1:13" s="420" customFormat="1" ht="18" customHeight="1">
      <c r="A14" s="418"/>
      <c r="B14" s="566"/>
      <c r="C14" s="852"/>
      <c r="D14" s="845" t="s">
        <v>460</v>
      </c>
      <c r="E14" s="845"/>
      <c r="F14" s="1062">
        <v>335</v>
      </c>
      <c r="G14" s="1063">
        <v>20.640788662969808</v>
      </c>
      <c r="H14" s="1064">
        <v>10343</v>
      </c>
      <c r="I14" s="1065">
        <v>43.733615221987314</v>
      </c>
      <c r="J14" s="1065">
        <v>37.084694962776773</v>
      </c>
      <c r="K14" s="844"/>
      <c r="L14" s="418"/>
    </row>
    <row r="15" spans="1:13" s="420" customFormat="1" ht="24" customHeight="1">
      <c r="A15" s="418"/>
      <c r="B15" s="566"/>
      <c r="C15" s="852"/>
      <c r="D15" s="845" t="s">
        <v>461</v>
      </c>
      <c r="E15" s="845"/>
      <c r="F15" s="1062">
        <v>218</v>
      </c>
      <c r="G15" s="1063">
        <v>42.913385826771652</v>
      </c>
      <c r="H15" s="1064">
        <v>8644</v>
      </c>
      <c r="I15" s="1065">
        <v>64.454552233241373</v>
      </c>
      <c r="J15" s="1065">
        <v>38.871240166589537</v>
      </c>
      <c r="K15" s="844"/>
      <c r="L15" s="418"/>
    </row>
    <row r="16" spans="1:13" s="420" customFormat="1" ht="17.25" customHeight="1">
      <c r="A16" s="418"/>
      <c r="B16" s="566"/>
      <c r="C16" s="852"/>
      <c r="D16" s="845" t="s">
        <v>402</v>
      </c>
      <c r="E16" s="845"/>
      <c r="F16" s="1062">
        <v>63</v>
      </c>
      <c r="G16" s="1063">
        <v>64.948453608247419</v>
      </c>
      <c r="H16" s="1064">
        <v>4940</v>
      </c>
      <c r="I16" s="1065">
        <v>76.95902788596355</v>
      </c>
      <c r="J16" s="1065">
        <v>41.499999999999986</v>
      </c>
      <c r="K16" s="844"/>
      <c r="L16" s="418"/>
    </row>
    <row r="17" spans="1:12" s="420" customFormat="1" ht="17.25" customHeight="1">
      <c r="A17" s="418"/>
      <c r="B17" s="566"/>
      <c r="C17" s="852"/>
      <c r="D17" s="845" t="s">
        <v>403</v>
      </c>
      <c r="E17" s="845"/>
      <c r="F17" s="1062">
        <v>302</v>
      </c>
      <c r="G17" s="1063">
        <v>42.119944211994422</v>
      </c>
      <c r="H17" s="1064">
        <v>14283</v>
      </c>
      <c r="I17" s="1065">
        <v>60.750287099655473</v>
      </c>
      <c r="J17" s="1065">
        <v>42.355107470419362</v>
      </c>
      <c r="K17" s="844"/>
      <c r="L17" s="418"/>
    </row>
    <row r="18" spans="1:12" s="420" customFormat="1" ht="17.25" customHeight="1">
      <c r="A18" s="418"/>
      <c r="B18" s="566"/>
      <c r="C18" s="852"/>
      <c r="D18" s="845" t="s">
        <v>404</v>
      </c>
      <c r="E18" s="845"/>
      <c r="F18" s="1062">
        <v>477</v>
      </c>
      <c r="G18" s="1063">
        <v>23.462862764387605</v>
      </c>
      <c r="H18" s="1064">
        <v>12186</v>
      </c>
      <c r="I18" s="1065">
        <v>34.944941500344115</v>
      </c>
      <c r="J18" s="1065">
        <v>32.629082553750173</v>
      </c>
      <c r="K18" s="844"/>
      <c r="L18" s="418"/>
    </row>
    <row r="19" spans="1:12" s="420" customFormat="1" ht="17.25" customHeight="1">
      <c r="A19" s="418"/>
      <c r="B19" s="566"/>
      <c r="C19" s="852"/>
      <c r="D19" s="845" t="s">
        <v>462</v>
      </c>
      <c r="E19" s="845"/>
      <c r="F19" s="1062">
        <v>1375</v>
      </c>
      <c r="G19" s="1063">
        <v>23.230275384355465</v>
      </c>
      <c r="H19" s="1064">
        <v>29405</v>
      </c>
      <c r="I19" s="1065">
        <v>39.327796279206623</v>
      </c>
      <c r="J19" s="1065">
        <v>34.893895595987132</v>
      </c>
      <c r="K19" s="844"/>
      <c r="L19" s="418"/>
    </row>
    <row r="20" spans="1:12" s="420" customFormat="1" ht="36.75" customHeight="1">
      <c r="A20" s="418"/>
      <c r="B20" s="566"/>
      <c r="C20" s="852"/>
      <c r="D20" s="845" t="s">
        <v>463</v>
      </c>
      <c r="E20" s="845"/>
      <c r="F20" s="1062">
        <v>814</v>
      </c>
      <c r="G20" s="1063">
        <v>19.790906880622416</v>
      </c>
      <c r="H20" s="1064">
        <v>30655</v>
      </c>
      <c r="I20" s="1065">
        <v>48.415882241455556</v>
      </c>
      <c r="J20" s="1065">
        <v>35.265340075028611</v>
      </c>
      <c r="K20" s="844"/>
      <c r="L20" s="418"/>
    </row>
    <row r="21" spans="1:12" s="420" customFormat="1" ht="23.25" customHeight="1">
      <c r="A21" s="418"/>
      <c r="B21" s="566"/>
      <c r="C21" s="852"/>
      <c r="D21" s="845" t="s">
        <v>464</v>
      </c>
      <c r="E21" s="845"/>
      <c r="F21" s="1062">
        <v>196</v>
      </c>
      <c r="G21" s="1063">
        <v>42.79475982532751</v>
      </c>
      <c r="H21" s="1064">
        <v>21938</v>
      </c>
      <c r="I21" s="1065">
        <v>72.162099930923333</v>
      </c>
      <c r="J21" s="1065">
        <v>50.157398121980158</v>
      </c>
      <c r="K21" s="844"/>
      <c r="L21" s="418"/>
    </row>
    <row r="22" spans="1:12" s="420" customFormat="1" ht="18" customHeight="1">
      <c r="A22" s="418"/>
      <c r="B22" s="566"/>
      <c r="C22" s="852"/>
      <c r="D22" s="858" t="s">
        <v>465</v>
      </c>
      <c r="E22" s="845"/>
      <c r="F22" s="1062">
        <v>878</v>
      </c>
      <c r="G22" s="1063">
        <v>15.729129344321032</v>
      </c>
      <c r="H22" s="1064">
        <v>19368</v>
      </c>
      <c r="I22" s="1065">
        <v>32.20003657583667</v>
      </c>
      <c r="J22" s="1065">
        <v>29.584365964477566</v>
      </c>
      <c r="K22" s="844"/>
      <c r="L22" s="418"/>
    </row>
    <row r="23" spans="1:12" s="856" customFormat="1" ht="18" customHeight="1">
      <c r="A23" s="853"/>
      <c r="B23" s="854"/>
      <c r="C23" s="842" t="s">
        <v>466</v>
      </c>
      <c r="D23" s="845"/>
      <c r="E23" s="845"/>
      <c r="F23" s="1066">
        <v>100</v>
      </c>
      <c r="G23" s="1067">
        <v>51.813471502590666</v>
      </c>
      <c r="H23" s="1060">
        <v>5617</v>
      </c>
      <c r="I23" s="1061">
        <v>88.192808918197514</v>
      </c>
      <c r="J23" s="1061">
        <v>41.840840306213295</v>
      </c>
      <c r="K23" s="855"/>
      <c r="L23" s="853"/>
    </row>
    <row r="24" spans="1:12" s="856" customFormat="1" ht="18" customHeight="1">
      <c r="A24" s="853"/>
      <c r="B24" s="854"/>
      <c r="C24" s="842" t="s">
        <v>360</v>
      </c>
      <c r="D24" s="845"/>
      <c r="E24" s="845"/>
      <c r="F24" s="1066">
        <v>304</v>
      </c>
      <c r="G24" s="1067">
        <v>47.723704866562009</v>
      </c>
      <c r="H24" s="1060">
        <v>13674</v>
      </c>
      <c r="I24" s="1061">
        <v>65.997393696606977</v>
      </c>
      <c r="J24" s="1061">
        <v>35.314904197747509</v>
      </c>
      <c r="K24" s="855"/>
      <c r="L24" s="853"/>
    </row>
    <row r="25" spans="1:12" s="856" customFormat="1" ht="18" customHeight="1">
      <c r="A25" s="853"/>
      <c r="B25" s="854"/>
      <c r="C25" s="842" t="s">
        <v>361</v>
      </c>
      <c r="D25" s="845"/>
      <c r="E25" s="845"/>
      <c r="F25" s="1066">
        <v>3901</v>
      </c>
      <c r="G25" s="1067">
        <v>14.123311972774339</v>
      </c>
      <c r="H25" s="1060">
        <v>51584</v>
      </c>
      <c r="I25" s="1061">
        <v>25.774988507584993</v>
      </c>
      <c r="J25" s="1061">
        <v>33.092199131513574</v>
      </c>
      <c r="K25" s="855"/>
      <c r="L25" s="853"/>
    </row>
    <row r="26" spans="1:12" s="856" customFormat="1" ht="18" customHeight="1">
      <c r="A26" s="853"/>
      <c r="B26" s="854"/>
      <c r="C26" s="859" t="s">
        <v>362</v>
      </c>
      <c r="D26" s="858"/>
      <c r="E26" s="858"/>
      <c r="F26" s="1066">
        <v>11868</v>
      </c>
      <c r="G26" s="1067">
        <v>15.992884864165587</v>
      </c>
      <c r="H26" s="1060">
        <v>201903</v>
      </c>
      <c r="I26" s="1061">
        <v>39.194994632391619</v>
      </c>
      <c r="J26" s="1061">
        <v>30.496718721365976</v>
      </c>
      <c r="K26" s="855"/>
      <c r="L26" s="853"/>
    </row>
    <row r="27" spans="1:12" s="856" customFormat="1" ht="22.5" customHeight="1">
      <c r="A27" s="853"/>
      <c r="B27" s="854"/>
      <c r="C27" s="857"/>
      <c r="D27" s="858" t="s">
        <v>467</v>
      </c>
      <c r="E27" s="858"/>
      <c r="F27" s="1068">
        <v>1974</v>
      </c>
      <c r="G27" s="1069">
        <v>16.575699051137796</v>
      </c>
      <c r="H27" s="1064">
        <v>16582</v>
      </c>
      <c r="I27" s="1065">
        <v>25.563469305953813</v>
      </c>
      <c r="J27" s="1065">
        <v>30.973947654082707</v>
      </c>
      <c r="K27" s="855"/>
      <c r="L27" s="853"/>
    </row>
    <row r="28" spans="1:12" s="856" customFormat="1" ht="17.25" customHeight="1">
      <c r="A28" s="853"/>
      <c r="B28" s="854"/>
      <c r="C28" s="857"/>
      <c r="D28" s="858" t="s">
        <v>468</v>
      </c>
      <c r="E28" s="858"/>
      <c r="F28" s="1068">
        <v>3952</v>
      </c>
      <c r="G28" s="1069">
        <v>18.648546621366556</v>
      </c>
      <c r="H28" s="1064">
        <v>51252</v>
      </c>
      <c r="I28" s="1065">
        <v>31.166311948920644</v>
      </c>
      <c r="J28" s="1065">
        <v>31.148072270350358</v>
      </c>
      <c r="K28" s="855"/>
      <c r="L28" s="853"/>
    </row>
    <row r="29" spans="1:12" s="856" customFormat="1" ht="17.25" customHeight="1">
      <c r="A29" s="853"/>
      <c r="B29" s="854"/>
      <c r="C29" s="857"/>
      <c r="D29" s="858" t="s">
        <v>469</v>
      </c>
      <c r="E29" s="858"/>
      <c r="F29" s="1068">
        <v>5942</v>
      </c>
      <c r="G29" s="1069">
        <v>14.454959009414456</v>
      </c>
      <c r="H29" s="1064">
        <v>134069</v>
      </c>
      <c r="I29" s="1065">
        <v>46.9082715500803</v>
      </c>
      <c r="J29" s="1065">
        <v>30.188693881508463</v>
      </c>
      <c r="K29" s="855"/>
      <c r="L29" s="853"/>
    </row>
    <row r="30" spans="1:12" s="856" customFormat="1" ht="17.25" customHeight="1">
      <c r="A30" s="853"/>
      <c r="B30" s="854"/>
      <c r="C30" s="859" t="s">
        <v>363</v>
      </c>
      <c r="D30" s="860"/>
      <c r="E30" s="860"/>
      <c r="F30" s="1066">
        <v>2029</v>
      </c>
      <c r="G30" s="1067">
        <v>19.083897667419112</v>
      </c>
      <c r="H30" s="1060">
        <v>61688</v>
      </c>
      <c r="I30" s="1061">
        <v>46.859712558111269</v>
      </c>
      <c r="J30" s="1061">
        <v>29.194786668395668</v>
      </c>
      <c r="K30" s="855"/>
      <c r="L30" s="853"/>
    </row>
    <row r="31" spans="1:12" s="856" customFormat="1" ht="17.25" customHeight="1">
      <c r="A31" s="853"/>
      <c r="B31" s="854"/>
      <c r="C31" s="859" t="s">
        <v>364</v>
      </c>
      <c r="D31" s="846"/>
      <c r="E31" s="846"/>
      <c r="F31" s="1066">
        <v>3273</v>
      </c>
      <c r="G31" s="1067">
        <v>10.503176946280727</v>
      </c>
      <c r="H31" s="1060">
        <v>53902</v>
      </c>
      <c r="I31" s="1061">
        <v>28.414937584345481</v>
      </c>
      <c r="J31" s="1061">
        <v>34.43569811880824</v>
      </c>
      <c r="K31" s="855"/>
      <c r="L31" s="853"/>
    </row>
    <row r="32" spans="1:12" s="856" customFormat="1" ht="17.25" customHeight="1">
      <c r="A32" s="853"/>
      <c r="B32" s="854"/>
      <c r="C32" s="859" t="s">
        <v>470</v>
      </c>
      <c r="D32" s="846"/>
      <c r="E32" s="846"/>
      <c r="F32" s="1066">
        <v>1110</v>
      </c>
      <c r="G32" s="1067">
        <v>23.937890877722666</v>
      </c>
      <c r="H32" s="1060">
        <v>36443</v>
      </c>
      <c r="I32" s="1061">
        <v>50.533862111043312</v>
      </c>
      <c r="J32" s="1061">
        <v>39.91479845237717</v>
      </c>
      <c r="K32" s="855"/>
      <c r="L32" s="853"/>
    </row>
    <row r="33" spans="1:31" s="856" customFormat="1" ht="17.25" customHeight="1">
      <c r="A33" s="853"/>
      <c r="B33" s="854"/>
      <c r="C33" s="859" t="s">
        <v>365</v>
      </c>
      <c r="D33" s="861"/>
      <c r="E33" s="861"/>
      <c r="F33" s="1066">
        <v>1063</v>
      </c>
      <c r="G33" s="1067">
        <v>28.92517006802721</v>
      </c>
      <c r="H33" s="1060">
        <v>61641</v>
      </c>
      <c r="I33" s="1061">
        <v>75.524706862540896</v>
      </c>
      <c r="J33" s="1061">
        <v>30.898720007786945</v>
      </c>
      <c r="K33" s="855"/>
      <c r="L33" s="853">
        <v>607</v>
      </c>
    </row>
    <row r="34" spans="1:31" s="856" customFormat="1" ht="17.25" customHeight="1">
      <c r="A34" s="853"/>
      <c r="B34" s="854"/>
      <c r="C34" s="859" t="s">
        <v>366</v>
      </c>
      <c r="D34" s="862"/>
      <c r="E34" s="862"/>
      <c r="F34" s="1066">
        <v>732</v>
      </c>
      <c r="G34" s="1067">
        <v>11.573122529644268</v>
      </c>
      <c r="H34" s="1060">
        <v>2585</v>
      </c>
      <c r="I34" s="1061">
        <v>12.744663018291181</v>
      </c>
      <c r="J34" s="1061">
        <v>30.394197292069666</v>
      </c>
      <c r="K34" s="855"/>
      <c r="L34" s="853"/>
    </row>
    <row r="35" spans="1:31" s="856" customFormat="1" ht="17.25" customHeight="1">
      <c r="A35" s="853"/>
      <c r="B35" s="854"/>
      <c r="C35" s="842" t="s">
        <v>471</v>
      </c>
      <c r="D35" s="863"/>
      <c r="E35" s="863"/>
      <c r="F35" s="1066">
        <v>6162</v>
      </c>
      <c r="G35" s="1067">
        <v>28.759451134136093</v>
      </c>
      <c r="H35" s="1060">
        <v>52023</v>
      </c>
      <c r="I35" s="1061">
        <v>43.169748066518402</v>
      </c>
      <c r="J35" s="1061">
        <v>42.169213617054254</v>
      </c>
      <c r="K35" s="855"/>
      <c r="L35" s="853"/>
    </row>
    <row r="36" spans="1:31" s="856" customFormat="1" ht="17.25" customHeight="1">
      <c r="A36" s="853"/>
      <c r="B36" s="854"/>
      <c r="C36" s="842" t="s">
        <v>472</v>
      </c>
      <c r="D36" s="847"/>
      <c r="E36" s="847"/>
      <c r="F36" s="1066">
        <v>1474</v>
      </c>
      <c r="G36" s="1067">
        <v>19.817155149233663</v>
      </c>
      <c r="H36" s="1060">
        <v>85665</v>
      </c>
      <c r="I36" s="1061">
        <v>35.214683575524639</v>
      </c>
      <c r="J36" s="1061">
        <v>25.784462732737907</v>
      </c>
      <c r="K36" s="855"/>
      <c r="L36" s="853"/>
    </row>
    <row r="37" spans="1:31" s="856" customFormat="1" ht="17.25" customHeight="1">
      <c r="A37" s="853"/>
      <c r="B37" s="854"/>
      <c r="C37" s="842" t="s">
        <v>473</v>
      </c>
      <c r="D37" s="411"/>
      <c r="E37" s="847"/>
      <c r="F37" s="1066">
        <v>168</v>
      </c>
      <c r="G37" s="1067">
        <v>28.046744574290482</v>
      </c>
      <c r="H37" s="1060">
        <v>3469</v>
      </c>
      <c r="I37" s="1061">
        <v>31.819849568886443</v>
      </c>
      <c r="J37" s="1061">
        <v>58.146439896223654</v>
      </c>
      <c r="K37" s="855"/>
      <c r="L37" s="853"/>
      <c r="M37" s="1070"/>
      <c r="N37" s="1070"/>
      <c r="O37" s="1070"/>
      <c r="P37" s="1070"/>
      <c r="Q37" s="1070"/>
      <c r="R37" s="1070"/>
      <c r="S37" s="1070"/>
      <c r="T37" s="1070"/>
      <c r="U37" s="1070"/>
      <c r="V37" s="1070"/>
      <c r="W37" s="1070"/>
      <c r="X37" s="1070"/>
      <c r="Y37" s="1070"/>
      <c r="Z37" s="1070"/>
      <c r="AA37" s="1070"/>
      <c r="AB37" s="1070"/>
      <c r="AC37" s="1070"/>
      <c r="AD37" s="1070"/>
      <c r="AE37" s="1070"/>
    </row>
    <row r="38" spans="1:31" s="856" customFormat="1" ht="17.25" customHeight="1">
      <c r="A38" s="853"/>
      <c r="B38" s="854"/>
      <c r="C38" s="859" t="s">
        <v>367</v>
      </c>
      <c r="D38" s="845"/>
      <c r="E38" s="845"/>
      <c r="F38" s="1066">
        <v>972</v>
      </c>
      <c r="G38" s="1067">
        <v>25.565491846396633</v>
      </c>
      <c r="H38" s="1060">
        <v>15727</v>
      </c>
      <c r="I38" s="1061">
        <v>30.138167602475903</v>
      </c>
      <c r="J38" s="1061">
        <v>30.443186876073167</v>
      </c>
      <c r="K38" s="855"/>
      <c r="L38" s="853"/>
      <c r="M38" s="1070"/>
      <c r="N38" s="1070"/>
      <c r="O38" s="1070"/>
      <c r="P38" s="1070"/>
      <c r="Q38" s="1070"/>
      <c r="R38" s="1070"/>
      <c r="S38" s="1070"/>
      <c r="T38" s="1070"/>
      <c r="U38" s="1070"/>
      <c r="V38" s="1070"/>
      <c r="W38" s="1070"/>
      <c r="X38" s="1070"/>
      <c r="Y38" s="1070"/>
      <c r="Z38" s="1070"/>
      <c r="AA38" s="1070"/>
      <c r="AB38" s="1070"/>
      <c r="AC38" s="1070"/>
      <c r="AD38" s="1070"/>
      <c r="AE38" s="1070"/>
    </row>
    <row r="39" spans="1:31" s="856" customFormat="1" ht="17.25" customHeight="1">
      <c r="A39" s="853"/>
      <c r="B39" s="854"/>
      <c r="C39" s="859" t="s">
        <v>368</v>
      </c>
      <c r="D39" s="845"/>
      <c r="E39" s="845"/>
      <c r="F39" s="1066">
        <v>3706</v>
      </c>
      <c r="G39" s="1067">
        <v>25.062554946912829</v>
      </c>
      <c r="H39" s="1060">
        <v>82333</v>
      </c>
      <c r="I39" s="1061">
        <v>35.919081398494015</v>
      </c>
      <c r="J39" s="1061">
        <v>39.394179733521327</v>
      </c>
      <c r="K39" s="855"/>
      <c r="L39" s="853"/>
      <c r="M39" s="1070"/>
      <c r="N39" s="1070"/>
      <c r="O39" s="1070"/>
      <c r="P39" s="1070"/>
      <c r="Q39" s="1070"/>
      <c r="R39" s="1070"/>
      <c r="S39" s="1070"/>
      <c r="T39" s="1070"/>
      <c r="U39" s="1070"/>
      <c r="V39" s="1070"/>
      <c r="W39" s="1070"/>
      <c r="X39" s="1070"/>
      <c r="Y39" s="1070"/>
      <c r="Z39" s="1070"/>
      <c r="AA39" s="1070"/>
      <c r="AB39" s="1070"/>
      <c r="AC39" s="1070"/>
      <c r="AD39" s="1070"/>
      <c r="AE39" s="1070"/>
    </row>
    <row r="40" spans="1:31" s="856" customFormat="1" ht="17.25" customHeight="1">
      <c r="A40" s="853"/>
      <c r="B40" s="854"/>
      <c r="C40" s="859" t="s">
        <v>474</v>
      </c>
      <c r="D40" s="843"/>
      <c r="E40" s="843"/>
      <c r="F40" s="1066">
        <v>419</v>
      </c>
      <c r="G40" s="1067">
        <v>13.573048266925818</v>
      </c>
      <c r="H40" s="1060">
        <v>4554</v>
      </c>
      <c r="I40" s="1061">
        <v>22.562425683709868</v>
      </c>
      <c r="J40" s="1061">
        <v>35.903820816864247</v>
      </c>
      <c r="K40" s="855"/>
      <c r="L40" s="853"/>
      <c r="M40" s="1070"/>
      <c r="N40" s="1070"/>
      <c r="O40" s="1070"/>
      <c r="P40" s="1070"/>
      <c r="Q40" s="1070"/>
      <c r="R40" s="1070"/>
      <c r="S40" s="1070"/>
      <c r="T40" s="1070"/>
      <c r="U40" s="1070"/>
      <c r="V40" s="1070"/>
      <c r="W40" s="1070"/>
      <c r="X40" s="1070"/>
      <c r="Y40" s="1070"/>
      <c r="Z40" s="1070"/>
      <c r="AA40" s="1070"/>
      <c r="AB40" s="1070"/>
      <c r="AC40" s="1070"/>
      <c r="AD40" s="1070"/>
      <c r="AE40" s="1070"/>
    </row>
    <row r="41" spans="1:31" s="856" customFormat="1" ht="17.25" customHeight="1">
      <c r="A41" s="853"/>
      <c r="B41" s="854"/>
      <c r="C41" s="859" t="s">
        <v>369</v>
      </c>
      <c r="D41" s="843"/>
      <c r="E41" s="843"/>
      <c r="F41" s="1066">
        <v>2068</v>
      </c>
      <c r="G41" s="1067">
        <v>15.415579575102498</v>
      </c>
      <c r="H41" s="1060">
        <v>17610</v>
      </c>
      <c r="I41" s="1061">
        <v>24.779433492338214</v>
      </c>
      <c r="J41" s="1061">
        <v>32.572288472458702</v>
      </c>
      <c r="K41" s="855"/>
      <c r="L41" s="853"/>
      <c r="M41" s="1070"/>
      <c r="N41" s="1070"/>
      <c r="O41" s="1070"/>
      <c r="P41" s="1070"/>
      <c r="Q41" s="1070"/>
      <c r="R41" s="1070"/>
      <c r="S41" s="1070"/>
      <c r="T41" s="1070"/>
      <c r="U41" s="1070"/>
      <c r="V41" s="1070"/>
      <c r="W41" s="1070"/>
      <c r="X41" s="1070"/>
      <c r="Y41" s="1070"/>
      <c r="Z41" s="1070"/>
      <c r="AA41" s="1070"/>
      <c r="AB41" s="1070"/>
      <c r="AC41" s="1070"/>
      <c r="AD41" s="1070"/>
      <c r="AE41" s="1070"/>
    </row>
    <row r="42" spans="1:31" s="580" customFormat="1" ht="17.25" customHeight="1">
      <c r="A42" s="853"/>
      <c r="B42" s="854"/>
      <c r="C42" s="859" t="s">
        <v>405</v>
      </c>
      <c r="D42" s="843"/>
      <c r="E42" s="843"/>
      <c r="F42" s="1071">
        <v>8</v>
      </c>
      <c r="G42" s="1067">
        <v>53.333333333333336</v>
      </c>
      <c r="H42" s="1060">
        <v>3</v>
      </c>
      <c r="I42" s="1061">
        <v>3.225806451612903</v>
      </c>
      <c r="J42" s="1061">
        <v>166.66666666666666</v>
      </c>
      <c r="K42" s="855"/>
      <c r="L42" s="853"/>
      <c r="M42" s="1072"/>
      <c r="N42" s="1072"/>
      <c r="O42" s="1072"/>
      <c r="P42" s="1072"/>
      <c r="Q42" s="1072"/>
      <c r="R42" s="1072"/>
      <c r="S42" s="1072"/>
      <c r="T42" s="1072"/>
      <c r="U42" s="1072"/>
      <c r="V42" s="1072"/>
      <c r="W42" s="1072"/>
      <c r="X42" s="1072"/>
      <c r="Y42" s="1072"/>
      <c r="Z42" s="1072"/>
      <c r="AA42" s="1072"/>
      <c r="AB42" s="1072"/>
      <c r="AC42" s="1072"/>
      <c r="AD42" s="1072"/>
      <c r="AE42" s="1072"/>
    </row>
    <row r="43" spans="1:31" s="437" customFormat="1" ht="13.5" customHeight="1">
      <c r="A43" s="578"/>
      <c r="B43" s="579"/>
      <c r="C43" s="589" t="s">
        <v>487</v>
      </c>
      <c r="D43" s="590"/>
      <c r="E43" s="590"/>
      <c r="F43" s="1073"/>
      <c r="G43" s="1073"/>
      <c r="H43" s="1073"/>
      <c r="I43" s="1073"/>
      <c r="J43" s="1074"/>
      <c r="K43" s="1075"/>
      <c r="L43" s="578"/>
      <c r="M43" s="584"/>
      <c r="N43" s="584"/>
      <c r="O43" s="584"/>
      <c r="P43" s="584"/>
      <c r="Q43" s="584"/>
      <c r="R43" s="584"/>
      <c r="S43" s="584"/>
      <c r="T43" s="584"/>
      <c r="U43" s="584"/>
      <c r="V43" s="584"/>
      <c r="W43" s="584"/>
      <c r="X43" s="584"/>
      <c r="Y43" s="584"/>
      <c r="Z43" s="584"/>
      <c r="AA43" s="584"/>
      <c r="AB43" s="584"/>
      <c r="AC43" s="584"/>
      <c r="AD43" s="584"/>
      <c r="AE43" s="584"/>
    </row>
    <row r="44" spans="1:31" ht="39" customHeight="1">
      <c r="A44" s="406"/>
      <c r="B44" s="467"/>
      <c r="C44" s="1645" t="s">
        <v>475</v>
      </c>
      <c r="D44" s="1645"/>
      <c r="E44" s="1645"/>
      <c r="F44" s="1645"/>
      <c r="G44" s="1645"/>
      <c r="H44" s="1645"/>
      <c r="I44" s="1645"/>
      <c r="J44" s="1645"/>
      <c r="K44" s="1645"/>
      <c r="L44" s="152"/>
      <c r="M44" s="153"/>
      <c r="N44" s="153"/>
      <c r="O44" s="153"/>
      <c r="P44" s="153"/>
      <c r="Q44" s="153"/>
      <c r="R44" s="153"/>
      <c r="S44" s="1076"/>
      <c r="T44" s="433"/>
      <c r="U44" s="433"/>
      <c r="V44" s="433"/>
      <c r="W44" s="1077"/>
      <c r="X44" s="433"/>
      <c r="Y44" s="433"/>
      <c r="Z44" s="433"/>
      <c r="AA44" s="433"/>
      <c r="AB44" s="433"/>
      <c r="AC44" s="433"/>
      <c r="AD44" s="433"/>
      <c r="AE44" s="433"/>
    </row>
    <row r="45" spans="1:31" s="437" customFormat="1" ht="13.5" customHeight="1">
      <c r="A45" s="434"/>
      <c r="B45" s="583">
        <v>12</v>
      </c>
      <c r="C45" s="1656">
        <v>42705</v>
      </c>
      <c r="D45" s="1656"/>
      <c r="E45" s="1044"/>
      <c r="F45" s="152"/>
      <c r="G45" s="152"/>
      <c r="H45" s="152"/>
      <c r="I45" s="152"/>
      <c r="J45" s="152"/>
      <c r="K45" s="582"/>
      <c r="L45" s="434"/>
      <c r="M45" s="584"/>
      <c r="N45" s="584"/>
      <c r="O45" s="584"/>
      <c r="P45" s="584"/>
      <c r="Q45" s="584"/>
      <c r="R45" s="584"/>
      <c r="S45" s="584"/>
      <c r="T45" s="584"/>
      <c r="U45" s="584"/>
      <c r="V45" s="584"/>
      <c r="W45" s="584"/>
      <c r="X45" s="584"/>
      <c r="Y45" s="584"/>
      <c r="Z45" s="584"/>
      <c r="AA45" s="584"/>
      <c r="AB45" s="584"/>
      <c r="AC45" s="584"/>
      <c r="AD45" s="584"/>
      <c r="AE45" s="584"/>
    </row>
    <row r="46" spans="1:31">
      <c r="A46" s="584"/>
      <c r="B46" s="585"/>
      <c r="C46" s="586"/>
      <c r="D46" s="153"/>
      <c r="E46" s="153"/>
      <c r="F46" s="153"/>
      <c r="G46" s="153"/>
      <c r="H46" s="153"/>
      <c r="I46" s="153"/>
      <c r="J46" s="153"/>
      <c r="K46" s="587"/>
      <c r="L46" s="584"/>
      <c r="M46" s="1078"/>
      <c r="N46" s="433"/>
      <c r="O46" s="433"/>
      <c r="P46" s="433"/>
      <c r="Q46" s="433"/>
      <c r="R46" s="433"/>
      <c r="S46" s="433"/>
      <c r="T46" s="433"/>
      <c r="U46" s="433"/>
      <c r="V46" s="433"/>
      <c r="W46" s="433"/>
      <c r="X46" s="433"/>
      <c r="Y46" s="433"/>
      <c r="Z46" s="433"/>
      <c r="AA46" s="433"/>
      <c r="AB46" s="433"/>
      <c r="AC46" s="433"/>
      <c r="AD46" s="433"/>
      <c r="AE46" s="433"/>
    </row>
    <row r="47" spans="1:31">
      <c r="A47" s="433"/>
      <c r="B47" s="433"/>
      <c r="C47" s="433"/>
      <c r="D47" s="433"/>
      <c r="E47" s="433"/>
      <c r="F47" s="1079"/>
      <c r="G47" s="1079"/>
      <c r="H47" s="1079"/>
      <c r="I47" s="1079"/>
      <c r="J47" s="1080"/>
      <c r="K47" s="1078"/>
      <c r="L47" s="1081"/>
      <c r="M47" s="1078"/>
      <c r="N47" s="433"/>
      <c r="O47" s="433"/>
      <c r="P47" s="433"/>
      <c r="Q47" s="433"/>
      <c r="R47" s="433"/>
      <c r="S47" s="433"/>
      <c r="T47" s="433"/>
      <c r="U47" s="433"/>
      <c r="V47" s="433"/>
      <c r="W47" s="433"/>
      <c r="X47" s="433"/>
      <c r="Y47" s="433"/>
      <c r="Z47" s="433"/>
      <c r="AA47" s="433"/>
      <c r="AB47" s="433"/>
      <c r="AC47" s="433"/>
      <c r="AD47" s="433"/>
      <c r="AE47" s="433"/>
    </row>
    <row r="48" spans="1:31">
      <c r="J48" s="1078"/>
      <c r="K48" s="1078"/>
      <c r="L48" s="1078"/>
      <c r="M48" s="1078"/>
      <c r="N48" s="1082"/>
      <c r="O48" s="433"/>
      <c r="P48" s="433"/>
      <c r="Q48" s="433"/>
      <c r="R48" s="433"/>
      <c r="S48" s="433"/>
      <c r="T48" s="433"/>
      <c r="U48" s="433"/>
      <c r="V48" s="433"/>
      <c r="W48" s="433"/>
      <c r="X48" s="433"/>
      <c r="Y48" s="433"/>
      <c r="Z48" s="433"/>
      <c r="AA48" s="433"/>
      <c r="AB48" s="433"/>
      <c r="AC48" s="433"/>
      <c r="AD48" s="433"/>
      <c r="AE48" s="433"/>
    </row>
    <row r="49" spans="7:31">
      <c r="J49" s="1078"/>
      <c r="K49" s="1078"/>
      <c r="L49" s="1078"/>
      <c r="M49" s="1078"/>
      <c r="N49" s="433"/>
      <c r="O49" s="433"/>
      <c r="P49" s="433"/>
      <c r="Q49" s="433"/>
      <c r="R49" s="433"/>
      <c r="S49" s="433"/>
      <c r="T49" s="433"/>
      <c r="U49" s="433"/>
      <c r="V49" s="433"/>
      <c r="W49" s="433"/>
      <c r="X49" s="433"/>
      <c r="Y49" s="433"/>
      <c r="Z49" s="433"/>
      <c r="AA49" s="433"/>
      <c r="AB49" s="433"/>
      <c r="AC49" s="433"/>
      <c r="AD49" s="433"/>
      <c r="AE49" s="433"/>
    </row>
    <row r="50" spans="7:31">
      <c r="J50" s="1078"/>
      <c r="K50" s="1078"/>
      <c r="L50" s="1078"/>
      <c r="M50" s="1078"/>
      <c r="N50" s="433"/>
      <c r="O50" s="433"/>
      <c r="P50" s="433"/>
      <c r="Q50" s="433"/>
      <c r="R50" s="433"/>
      <c r="S50" s="433"/>
      <c r="T50" s="433"/>
      <c r="U50" s="433"/>
      <c r="V50" s="433"/>
      <c r="W50" s="433"/>
      <c r="X50" s="433"/>
      <c r="Y50" s="433"/>
      <c r="Z50" s="433"/>
      <c r="AA50" s="433"/>
      <c r="AB50" s="433"/>
      <c r="AC50" s="433"/>
      <c r="AD50" s="433"/>
      <c r="AE50" s="433"/>
    </row>
    <row r="51" spans="7:31">
      <c r="J51" s="1078"/>
      <c r="K51" s="1078"/>
      <c r="L51" s="1078"/>
      <c r="M51" s="1078"/>
      <c r="N51" s="433"/>
      <c r="O51" s="433"/>
      <c r="P51" s="433"/>
      <c r="Q51" s="433"/>
      <c r="R51" s="433"/>
      <c r="S51" s="433"/>
      <c r="T51" s="433"/>
      <c r="U51" s="433"/>
      <c r="V51" s="433"/>
      <c r="W51" s="433"/>
      <c r="X51" s="433"/>
      <c r="Y51" s="433"/>
      <c r="Z51" s="433"/>
      <c r="AA51" s="433"/>
      <c r="AB51" s="433"/>
      <c r="AC51" s="433"/>
      <c r="AD51" s="433"/>
      <c r="AE51" s="433"/>
    </row>
    <row r="52" spans="7:31">
      <c r="J52" s="1078"/>
      <c r="K52" s="1078"/>
      <c r="L52" s="1078"/>
      <c r="M52" s="1078"/>
    </row>
    <row r="53" spans="7:31">
      <c r="J53" s="1078"/>
      <c r="K53" s="1078"/>
      <c r="L53" s="1078"/>
      <c r="M53" s="1078"/>
    </row>
    <row r="54" spans="7:31">
      <c r="J54" s="1083"/>
      <c r="K54" s="1078"/>
      <c r="L54" s="1078"/>
      <c r="M54" s="1078"/>
    </row>
    <row r="55" spans="7:31">
      <c r="J55" s="1078"/>
      <c r="K55" s="1078"/>
      <c r="L55" s="1078"/>
      <c r="M55" s="1078"/>
    </row>
    <row r="56" spans="7:31">
      <c r="J56" s="1078"/>
      <c r="K56" s="1078"/>
      <c r="L56" s="1078"/>
      <c r="M56" s="1078"/>
    </row>
    <row r="57" spans="7:31">
      <c r="J57" s="1078"/>
      <c r="K57" s="1078"/>
      <c r="L57" s="1078"/>
      <c r="M57" s="1078"/>
    </row>
    <row r="58" spans="7:31">
      <c r="J58" s="1078"/>
      <c r="K58" s="1078"/>
      <c r="L58" s="1078"/>
    </row>
    <row r="64" spans="7:31">
      <c r="G64" s="416"/>
    </row>
  </sheetData>
  <mergeCells count="11">
    <mergeCell ref="C8:D8"/>
    <mergeCell ref="C44:K44"/>
    <mergeCell ref="C45:D45"/>
    <mergeCell ref="C1:D1"/>
    <mergeCell ref="J1:K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CU64"/>
  <sheetViews>
    <sheetView zoomScaleNormal="100" workbookViewId="0"/>
  </sheetViews>
  <sheetFormatPr defaultRowHeight="12.75"/>
  <cols>
    <col min="1" max="1" width="1" style="174" customWidth="1"/>
    <col min="2" max="2" width="2.42578125" style="174" customWidth="1"/>
    <col min="3" max="3" width="2" style="174" customWidth="1"/>
    <col min="4" max="4" width="23.85546875" style="174" customWidth="1"/>
    <col min="5" max="12" width="7.7109375" style="174" customWidth="1"/>
    <col min="13" max="13" width="7.5703125" style="174" customWidth="1"/>
    <col min="14" max="14" width="2.5703125" style="174" customWidth="1"/>
    <col min="15" max="15" width="1" style="174" customWidth="1"/>
    <col min="16" max="16" width="7" style="174" bestFit="1" customWidth="1"/>
    <col min="17" max="18" width="7.85546875" style="1439" customWidth="1"/>
    <col min="19" max="21" width="8.5703125" style="1440" customWidth="1"/>
    <col min="22" max="22" width="9.42578125" style="1440" customWidth="1"/>
    <col min="23" max="24" width="8.5703125" style="1331" customWidth="1"/>
    <col min="25" max="29" width="6.42578125" style="1332" customWidth="1"/>
    <col min="30" max="35" width="9.140625" style="174" customWidth="1"/>
    <col min="36" max="38" width="9.140625" style="174"/>
    <col min="39" max="40" width="3.140625" style="174" customWidth="1"/>
    <col min="41" max="41" width="5.140625" style="174" customWidth="1"/>
    <col min="42" max="42" width="3.140625" style="174" customWidth="1"/>
    <col min="43" max="16384" width="9.140625" style="174"/>
  </cols>
  <sheetData>
    <row r="1" spans="1:29" ht="13.5" customHeight="1">
      <c r="A1" s="173"/>
      <c r="B1" s="1685" t="s">
        <v>387</v>
      </c>
      <c r="C1" s="1685"/>
      <c r="D1" s="1685"/>
      <c r="E1" s="1685"/>
      <c r="F1" s="235"/>
      <c r="G1" s="235"/>
      <c r="H1" s="235"/>
      <c r="I1" s="235"/>
      <c r="J1" s="235"/>
      <c r="K1" s="235"/>
      <c r="L1" s="235"/>
      <c r="M1" s="235"/>
      <c r="N1" s="235"/>
      <c r="O1" s="1029"/>
    </row>
    <row r="2" spans="1:29" ht="6" customHeight="1">
      <c r="A2" s="173"/>
      <c r="B2" s="171"/>
      <c r="C2" s="171"/>
      <c r="D2" s="171"/>
      <c r="E2" s="171"/>
      <c r="F2" s="171"/>
      <c r="G2" s="171"/>
      <c r="H2" s="171"/>
      <c r="I2" s="171"/>
      <c r="J2" s="171"/>
      <c r="K2" s="171"/>
      <c r="L2" s="171"/>
      <c r="M2" s="171"/>
      <c r="N2" s="236"/>
      <c r="O2" s="1029"/>
    </row>
    <row r="3" spans="1:29" ht="19.5" customHeight="1" thickBot="1">
      <c r="A3" s="173"/>
      <c r="B3" s="175"/>
      <c r="C3" s="175"/>
      <c r="D3" s="175"/>
      <c r="E3" s="175"/>
      <c r="F3" s="175"/>
      <c r="G3" s="175"/>
      <c r="H3" s="175"/>
      <c r="I3" s="175"/>
      <c r="J3" s="175"/>
      <c r="K3" s="175"/>
      <c r="L3" s="175"/>
      <c r="M3" s="1112" t="s">
        <v>70</v>
      </c>
      <c r="N3" s="237"/>
      <c r="O3" s="1029"/>
    </row>
    <row r="4" spans="1:29" s="1033" customFormat="1" ht="13.5" customHeight="1" thickBot="1">
      <c r="A4" s="1030"/>
      <c r="B4" s="1031"/>
      <c r="C4" s="1110" t="s">
        <v>447</v>
      </c>
      <c r="D4" s="1111"/>
      <c r="E4" s="1111"/>
      <c r="F4" s="1111"/>
      <c r="G4" s="1111"/>
      <c r="H4" s="1111"/>
      <c r="I4" s="1111"/>
      <c r="J4" s="1111"/>
      <c r="K4" s="1111"/>
      <c r="L4" s="1111"/>
      <c r="M4" s="396"/>
      <c r="N4" s="237"/>
      <c r="O4" s="1032"/>
      <c r="P4" s="174"/>
      <c r="Q4" s="1441"/>
      <c r="R4" s="1441"/>
      <c r="S4" s="1442"/>
      <c r="T4" s="1442"/>
      <c r="U4" s="1442"/>
      <c r="V4" s="1442"/>
      <c r="W4" s="1333"/>
      <c r="X4" s="1333"/>
      <c r="Y4" s="1334"/>
      <c r="Z4" s="1334"/>
      <c r="AA4" s="1334"/>
      <c r="AB4" s="1334"/>
      <c r="AC4" s="1334"/>
    </row>
    <row r="5" spans="1:29" s="1037" customFormat="1" ht="3" customHeight="1">
      <c r="A5" s="1034"/>
      <c r="B5" s="206"/>
      <c r="C5" s="1035"/>
      <c r="D5" s="1035"/>
      <c r="E5" s="1035"/>
      <c r="F5" s="1035"/>
      <c r="G5" s="1035"/>
      <c r="H5" s="1035"/>
      <c r="I5" s="1035"/>
      <c r="J5" s="1035"/>
      <c r="K5" s="1035"/>
      <c r="L5" s="1035"/>
      <c r="M5" s="1035"/>
      <c r="N5" s="237"/>
      <c r="O5" s="1036"/>
      <c r="P5" s="174"/>
      <c r="Q5" s="1443"/>
      <c r="R5" s="1443"/>
      <c r="S5" s="1444"/>
      <c r="T5" s="1444"/>
      <c r="U5" s="1444"/>
      <c r="V5" s="1444"/>
      <c r="W5" s="1335"/>
      <c r="X5" s="1335"/>
      <c r="Y5" s="1336"/>
      <c r="Z5" s="1336"/>
      <c r="AA5" s="1336"/>
      <c r="AB5" s="1336"/>
      <c r="AC5" s="1336"/>
    </row>
    <row r="6" spans="1:29" s="1037" customFormat="1" ht="13.5" customHeight="1">
      <c r="A6" s="1034"/>
      <c r="B6" s="206"/>
      <c r="C6" s="1038"/>
      <c r="D6" s="1038"/>
      <c r="E6" s="1326">
        <v>2007</v>
      </c>
      <c r="F6" s="1326">
        <v>2008</v>
      </c>
      <c r="G6" s="1326">
        <v>2009</v>
      </c>
      <c r="H6" s="1326">
        <v>2010</v>
      </c>
      <c r="I6" s="1326">
        <v>2011</v>
      </c>
      <c r="J6" s="1326">
        <v>2012</v>
      </c>
      <c r="K6" s="1326">
        <v>2013</v>
      </c>
      <c r="L6" s="1326">
        <v>2014</v>
      </c>
      <c r="M6" s="1326">
        <v>2015</v>
      </c>
      <c r="N6" s="237"/>
      <c r="O6" s="1036"/>
      <c r="P6" s="174"/>
      <c r="Q6" s="1443"/>
      <c r="R6" s="1443"/>
      <c r="S6" s="1444"/>
      <c r="T6" s="1444"/>
      <c r="U6" s="1444"/>
      <c r="V6" s="1444"/>
      <c r="W6" s="1335"/>
      <c r="X6" s="1335"/>
      <c r="Y6" s="1336"/>
      <c r="Z6" s="1336"/>
      <c r="AA6" s="1336"/>
      <c r="AB6" s="1336"/>
      <c r="AC6" s="1336"/>
    </row>
    <row r="7" spans="1:29" s="1037" customFormat="1" ht="3" customHeight="1">
      <c r="A7" s="1034"/>
      <c r="B7" s="206"/>
      <c r="C7" s="1038"/>
      <c r="D7" s="1038"/>
      <c r="E7" s="1337"/>
      <c r="F7" s="1337"/>
      <c r="G7" s="1338"/>
      <c r="H7" s="1338"/>
      <c r="I7" s="1339"/>
      <c r="J7" s="1340"/>
      <c r="K7" s="1340"/>
      <c r="L7" s="1340"/>
      <c r="M7" s="1340"/>
      <c r="N7" s="237"/>
      <c r="O7" s="1036"/>
      <c r="P7" s="174"/>
      <c r="Q7" s="1443"/>
      <c r="R7" s="1443"/>
      <c r="S7" s="1444"/>
      <c r="T7" s="1444"/>
      <c r="U7" s="1444"/>
      <c r="V7" s="1444"/>
      <c r="W7" s="1335"/>
      <c r="X7" s="1335"/>
      <c r="Y7" s="1336"/>
      <c r="Z7" s="1336"/>
      <c r="AA7" s="1336"/>
      <c r="AB7" s="1336"/>
      <c r="AC7" s="1336"/>
    </row>
    <row r="8" spans="1:29" s="1348" customFormat="1" ht="14.25" customHeight="1">
      <c r="A8" s="1341"/>
      <c r="B8" s="1342"/>
      <c r="C8" s="1093" t="s">
        <v>391</v>
      </c>
      <c r="D8" s="1094"/>
      <c r="E8" s="1343">
        <v>341720</v>
      </c>
      <c r="F8" s="1343">
        <v>343663</v>
      </c>
      <c r="G8" s="1343">
        <v>336378</v>
      </c>
      <c r="H8" s="1343">
        <v>283311</v>
      </c>
      <c r="I8" s="1343">
        <v>281015</v>
      </c>
      <c r="J8" s="1343">
        <v>268026</v>
      </c>
      <c r="K8" s="1343">
        <v>265860</v>
      </c>
      <c r="L8" s="1343">
        <v>270181</v>
      </c>
      <c r="M8" s="1343">
        <v>273060</v>
      </c>
      <c r="N8" s="1344"/>
      <c r="O8" s="1345"/>
      <c r="P8" s="1096"/>
      <c r="Q8" s="1445"/>
      <c r="R8" s="1446"/>
      <c r="S8" s="1447"/>
      <c r="T8" s="1448"/>
      <c r="U8" s="1448"/>
      <c r="V8" s="1448"/>
      <c r="W8" s="1155"/>
      <c r="X8" s="1155"/>
      <c r="Y8" s="1347"/>
      <c r="Z8" s="1347"/>
      <c r="AA8" s="1347"/>
      <c r="AB8" s="1347"/>
      <c r="AC8" s="1347"/>
    </row>
    <row r="9" spans="1:29" s="1348" customFormat="1" ht="14.25" customHeight="1">
      <c r="A9" s="1341"/>
      <c r="B9" s="1342"/>
      <c r="C9" s="1093" t="s">
        <v>392</v>
      </c>
      <c r="D9" s="1094"/>
      <c r="E9" s="1343">
        <v>397332</v>
      </c>
      <c r="F9" s="1343">
        <v>400210</v>
      </c>
      <c r="G9" s="1343">
        <v>390129</v>
      </c>
      <c r="H9" s="1343">
        <v>337570</v>
      </c>
      <c r="I9" s="1343">
        <v>334499</v>
      </c>
      <c r="J9" s="1343">
        <v>319177</v>
      </c>
      <c r="K9" s="1343">
        <v>315112</v>
      </c>
      <c r="L9" s="1343">
        <v>318886</v>
      </c>
      <c r="M9" s="1343">
        <v>321500</v>
      </c>
      <c r="N9" s="1039"/>
      <c r="O9" s="1345"/>
      <c r="P9" s="1096"/>
      <c r="Q9" s="1446"/>
      <c r="R9" s="1446"/>
      <c r="S9" s="1447"/>
      <c r="T9" s="1448"/>
      <c r="U9" s="1448"/>
      <c r="V9" s="1448"/>
      <c r="W9" s="1155"/>
      <c r="X9" s="1155"/>
      <c r="Y9" s="1347"/>
      <c r="Z9" s="1347"/>
      <c r="AA9" s="1347"/>
      <c r="AB9" s="1347"/>
      <c r="AC9" s="1347"/>
    </row>
    <row r="10" spans="1:29" s="1348" customFormat="1" ht="14.25" customHeight="1">
      <c r="A10" s="1341"/>
      <c r="B10" s="1342"/>
      <c r="C10" s="1093" t="s">
        <v>533</v>
      </c>
      <c r="D10" s="1094"/>
      <c r="E10" s="1343">
        <v>3094177</v>
      </c>
      <c r="F10" s="1343">
        <v>3138017</v>
      </c>
      <c r="G10" s="1343">
        <v>2998781</v>
      </c>
      <c r="H10" s="1343">
        <v>2779077</v>
      </c>
      <c r="I10" s="1343">
        <v>2735237</v>
      </c>
      <c r="J10" s="1343">
        <v>2559732</v>
      </c>
      <c r="K10" s="1343">
        <v>2555676</v>
      </c>
      <c r="L10" s="1343">
        <v>2636881</v>
      </c>
      <c r="M10" s="1343">
        <v>2716011</v>
      </c>
      <c r="N10" s="1039"/>
      <c r="O10" s="1345"/>
      <c r="P10" s="1096"/>
      <c r="Q10" s="1446"/>
      <c r="R10" s="1446"/>
      <c r="S10" s="1473"/>
      <c r="T10" s="1473"/>
      <c r="U10" s="1473"/>
      <c r="V10" s="1473"/>
      <c r="W10" s="1349"/>
      <c r="X10" s="1346"/>
      <c r="Y10" s="1347"/>
      <c r="Z10" s="1347"/>
      <c r="AA10" s="1347"/>
      <c r="AB10" s="1347"/>
      <c r="AC10" s="1347"/>
    </row>
    <row r="11" spans="1:29" s="1348" customFormat="1" ht="14.25" customHeight="1">
      <c r="A11" s="1341"/>
      <c r="B11" s="1342"/>
      <c r="C11" s="1093" t="s">
        <v>534</v>
      </c>
      <c r="D11" s="1094"/>
      <c r="E11" s="1343">
        <v>2848902</v>
      </c>
      <c r="F11" s="1343">
        <v>2894365</v>
      </c>
      <c r="G11" s="1343">
        <v>2759400</v>
      </c>
      <c r="H11" s="1343">
        <v>2599509</v>
      </c>
      <c r="I11" s="1343">
        <v>2553741</v>
      </c>
      <c r="J11" s="1343">
        <v>2387386</v>
      </c>
      <c r="K11" s="1343">
        <v>2384121</v>
      </c>
      <c r="L11" s="1343">
        <v>2458163</v>
      </c>
      <c r="M11" s="1343">
        <v>2537653</v>
      </c>
      <c r="N11" s="1039"/>
      <c r="O11" s="1345"/>
      <c r="P11" s="1096"/>
      <c r="Q11" s="1449"/>
      <c r="R11" s="1449"/>
      <c r="S11" s="1452"/>
      <c r="T11" s="1452"/>
      <c r="U11" s="1450"/>
      <c r="V11" s="1450"/>
      <c r="W11" s="1349"/>
      <c r="X11" s="1346"/>
      <c r="Y11" s="1347"/>
      <c r="Z11" s="1347"/>
      <c r="AA11" s="1347"/>
      <c r="AB11" s="1347"/>
      <c r="AC11" s="1347"/>
    </row>
    <row r="12" spans="1:29" s="1096" customFormat="1" ht="15" customHeight="1">
      <c r="A12" s="1091"/>
      <c r="B12" s="1092"/>
      <c r="C12" s="1093" t="s">
        <v>535</v>
      </c>
      <c r="D12" s="1094"/>
      <c r="E12" s="1350"/>
      <c r="F12" s="1350"/>
      <c r="G12" s="1350"/>
      <c r="H12" s="1350"/>
      <c r="I12" s="1350"/>
      <c r="J12" s="1350"/>
      <c r="K12" s="1350"/>
      <c r="L12" s="1350"/>
      <c r="M12" s="1350"/>
      <c r="N12" s="1119"/>
      <c r="O12" s="1095"/>
      <c r="Q12" s="1451"/>
      <c r="R12" s="1451"/>
      <c r="S12" s="1454"/>
      <c r="T12" s="1452"/>
      <c r="U12" s="1453"/>
      <c r="V12" s="1453"/>
      <c r="W12" s="1351"/>
      <c r="X12" s="1155"/>
      <c r="Y12" s="1347"/>
      <c r="Z12" s="1347"/>
      <c r="AA12" s="1347"/>
      <c r="AB12" s="1347"/>
      <c r="AC12" s="1347"/>
    </row>
    <row r="13" spans="1:29" s="1096" customFormat="1" ht="13.5" customHeight="1">
      <c r="A13" s="1091"/>
      <c r="B13" s="1092"/>
      <c r="C13" s="1095"/>
      <c r="D13" s="1352" t="s">
        <v>448</v>
      </c>
      <c r="E13" s="1350">
        <v>808.47849558853909</v>
      </c>
      <c r="F13" s="1350">
        <v>846.1337237422581</v>
      </c>
      <c r="G13" s="1350">
        <v>870.33975224698497</v>
      </c>
      <c r="H13" s="1350">
        <v>900.03881579759502</v>
      </c>
      <c r="I13" s="1350">
        <v>906.10728754671709</v>
      </c>
      <c r="J13" s="1350">
        <v>915.01247006081212</v>
      </c>
      <c r="K13" s="1350">
        <v>912.18298170177309</v>
      </c>
      <c r="L13" s="1350">
        <v>909.49144915721399</v>
      </c>
      <c r="M13" s="1350">
        <v>913.92544791377406</v>
      </c>
      <c r="N13" s="1039"/>
      <c r="O13" s="1095"/>
      <c r="Q13" s="1451"/>
      <c r="R13" s="1451"/>
      <c r="S13" s="1454"/>
      <c r="T13" s="1454"/>
      <c r="U13" s="1455"/>
      <c r="V13" s="1455"/>
      <c r="W13" s="1349"/>
      <c r="X13" s="1353"/>
      <c r="Y13" s="1347"/>
      <c r="Z13" s="1347"/>
      <c r="AA13" s="1347"/>
      <c r="AB13" s="1347"/>
      <c r="AC13" s="1347"/>
    </row>
    <row r="14" spans="1:29" s="1096" customFormat="1" ht="12" customHeight="1">
      <c r="A14" s="1091"/>
      <c r="B14" s="1092"/>
      <c r="C14" s="1095"/>
      <c r="D14" s="1354" t="s">
        <v>398</v>
      </c>
      <c r="E14" s="1350">
        <v>879.63837896457812</v>
      </c>
      <c r="F14" s="1350">
        <v>920.05051352871101</v>
      </c>
      <c r="G14" s="1350">
        <v>943.94497678600203</v>
      </c>
      <c r="H14" s="1350">
        <v>977.55570030800004</v>
      </c>
      <c r="I14" s="1350">
        <v>985.22802549054211</v>
      </c>
      <c r="J14" s="1350">
        <v>999.85354294571812</v>
      </c>
      <c r="K14" s="1350">
        <v>993.79266174939096</v>
      </c>
      <c r="L14" s="1350">
        <v>985.0215081163841</v>
      </c>
      <c r="M14" s="1350">
        <v>990.04668016967901</v>
      </c>
      <c r="N14" s="1039"/>
      <c r="O14" s="1095"/>
      <c r="Q14" s="1456"/>
      <c r="R14" s="1451"/>
      <c r="S14" s="1454"/>
      <c r="T14" s="1454"/>
      <c r="U14" s="1457"/>
      <c r="V14" s="1457"/>
      <c r="W14" s="1349"/>
      <c r="X14" s="1353"/>
      <c r="Y14" s="1347"/>
      <c r="Z14" s="1347"/>
      <c r="AA14" s="1347"/>
      <c r="AB14" s="1347"/>
      <c r="AC14" s="1347"/>
    </row>
    <row r="15" spans="1:29" s="1096" customFormat="1" ht="12" customHeight="1">
      <c r="A15" s="1091"/>
      <c r="B15" s="1092"/>
      <c r="C15" s="1095"/>
      <c r="D15" s="1354" t="s">
        <v>399</v>
      </c>
      <c r="E15" s="1350">
        <v>714.62491977619004</v>
      </c>
      <c r="F15" s="1350">
        <v>749.7347664562111</v>
      </c>
      <c r="G15" s="1350">
        <v>775.50184381051599</v>
      </c>
      <c r="H15" s="1350">
        <v>801.81028727640103</v>
      </c>
      <c r="I15" s="1350">
        <v>808.37025244079109</v>
      </c>
      <c r="J15" s="1350">
        <v>814.53727639534998</v>
      </c>
      <c r="K15" s="1350">
        <v>816.21122210111105</v>
      </c>
      <c r="L15" s="1350">
        <v>820.25300466774809</v>
      </c>
      <c r="M15" s="1350">
        <v>824.99170229471508</v>
      </c>
      <c r="N15" s="1039"/>
      <c r="O15" s="1095"/>
      <c r="Q15" s="1458"/>
      <c r="R15" s="1451"/>
      <c r="S15" s="1454"/>
      <c r="T15" s="1454"/>
      <c r="U15" s="1457"/>
      <c r="V15" s="1457"/>
      <c r="W15" s="1349"/>
      <c r="X15" s="1353"/>
      <c r="Y15" s="1347"/>
      <c r="Z15" s="1347"/>
      <c r="AA15" s="1347"/>
      <c r="AB15" s="1347"/>
      <c r="AC15" s="1347"/>
    </row>
    <row r="16" spans="1:29" s="1096" customFormat="1" ht="15" customHeight="1">
      <c r="A16" s="1091"/>
      <c r="B16" s="1092"/>
      <c r="C16" s="1352"/>
      <c r="D16" s="1352" t="s">
        <v>449</v>
      </c>
      <c r="E16" s="1350">
        <v>583.36</v>
      </c>
      <c r="F16" s="1350">
        <v>600</v>
      </c>
      <c r="G16" s="1350">
        <v>615.5</v>
      </c>
      <c r="H16" s="1350">
        <v>634</v>
      </c>
      <c r="I16" s="1350">
        <v>641.92999999999995</v>
      </c>
      <c r="J16" s="1350">
        <v>641.92999999999995</v>
      </c>
      <c r="K16" s="1350">
        <v>641.92999999999995</v>
      </c>
      <c r="L16" s="1350">
        <v>641.92999999999995</v>
      </c>
      <c r="M16" s="1350">
        <v>650</v>
      </c>
      <c r="N16" s="1039"/>
      <c r="O16" s="1095"/>
      <c r="Q16" s="1451"/>
      <c r="R16" s="1451"/>
      <c r="S16" s="1454"/>
      <c r="T16" s="1459"/>
      <c r="U16" s="1457"/>
      <c r="V16" s="1457"/>
      <c r="W16" s="1349"/>
      <c r="X16" s="1353"/>
      <c r="Y16" s="1347"/>
      <c r="Z16" s="1347"/>
      <c r="AA16" s="1347"/>
      <c r="AB16" s="1347"/>
      <c r="AC16" s="1347"/>
    </row>
    <row r="17" spans="1:99" s="1096" customFormat="1" ht="15" customHeight="1">
      <c r="A17" s="1091"/>
      <c r="B17" s="1092"/>
      <c r="C17" s="1355" t="s">
        <v>536</v>
      </c>
      <c r="D17" s="1094"/>
      <c r="E17" s="1350"/>
      <c r="F17" s="1350"/>
      <c r="G17" s="1350"/>
      <c r="H17" s="1350"/>
      <c r="I17" s="1350"/>
      <c r="J17" s="1350"/>
      <c r="K17" s="1350"/>
      <c r="L17" s="1350"/>
      <c r="M17" s="1350"/>
      <c r="N17" s="1119"/>
      <c r="O17" s="1095"/>
      <c r="Q17" s="1451"/>
      <c r="R17" s="1456"/>
      <c r="S17" s="1454"/>
      <c r="T17" s="1460"/>
      <c r="U17" s="1461"/>
      <c r="V17" s="1461"/>
      <c r="W17" s="1351"/>
      <c r="X17" s="1353"/>
      <c r="Y17" s="1347"/>
      <c r="Z17" s="1347"/>
      <c r="AA17" s="1347"/>
      <c r="AB17" s="1347"/>
      <c r="AC17" s="1347"/>
    </row>
    <row r="18" spans="1:99" s="1348" customFormat="1" ht="13.5" customHeight="1">
      <c r="A18" s="1341"/>
      <c r="B18" s="1342"/>
      <c r="C18" s="1345"/>
      <c r="D18" s="1352" t="s">
        <v>450</v>
      </c>
      <c r="E18" s="1350">
        <v>965.24629620701603</v>
      </c>
      <c r="F18" s="1350">
        <v>1010.3760072203901</v>
      </c>
      <c r="G18" s="1350">
        <v>1036.4416794790202</v>
      </c>
      <c r="H18" s="1350">
        <v>1076.2614484440001</v>
      </c>
      <c r="I18" s="1350">
        <v>1084.5540077386001</v>
      </c>
      <c r="J18" s="1350">
        <v>1095.58619281857</v>
      </c>
      <c r="K18" s="1350">
        <v>1093.8178723953499</v>
      </c>
      <c r="L18" s="1350">
        <v>1093.20854089105</v>
      </c>
      <c r="M18" s="1356">
        <v>1096.65734127991</v>
      </c>
      <c r="N18" s="1039"/>
      <c r="O18" s="1345"/>
      <c r="P18" s="1096"/>
      <c r="Q18" s="1462"/>
      <c r="R18" s="1463"/>
      <c r="S18" s="1454"/>
      <c r="T18" s="1459"/>
      <c r="U18" s="1457"/>
      <c r="V18" s="1457"/>
      <c r="W18" s="1349"/>
      <c r="X18" s="1357"/>
      <c r="Y18" s="1347"/>
      <c r="Z18" s="1347"/>
      <c r="AA18" s="1347"/>
      <c r="AB18" s="1347"/>
      <c r="AC18" s="1347"/>
    </row>
    <row r="19" spans="1:99" s="1348" customFormat="1" ht="12" customHeight="1">
      <c r="A19" s="1341"/>
      <c r="B19" s="1342"/>
      <c r="C19" s="1345"/>
      <c r="D19" s="1354" t="s">
        <v>398</v>
      </c>
      <c r="E19" s="1350">
        <v>1068.2958486006801</v>
      </c>
      <c r="F19" s="1350">
        <v>1115.4109811926901</v>
      </c>
      <c r="G19" s="1350">
        <v>1141.5374774492002</v>
      </c>
      <c r="H19" s="1350">
        <v>1185.6883378426201</v>
      </c>
      <c r="I19" s="1350">
        <v>1196.1606364646002</v>
      </c>
      <c r="J19" s="1350">
        <v>1213.0207353340002</v>
      </c>
      <c r="K19" s="1350">
        <v>1209.2112926836</v>
      </c>
      <c r="L19" s="1350">
        <v>1203.3163954215399</v>
      </c>
      <c r="M19" s="1356">
        <v>1207.7620848918802</v>
      </c>
      <c r="N19" s="1039"/>
      <c r="O19" s="1345"/>
      <c r="P19" s="1096"/>
      <c r="Q19" s="1462"/>
      <c r="R19" s="1446"/>
      <c r="S19" s="1454"/>
      <c r="T19" s="1459"/>
      <c r="U19" s="1457"/>
      <c r="V19" s="1457"/>
      <c r="W19" s="1349"/>
      <c r="Y19" s="1347"/>
      <c r="Z19" s="1347"/>
      <c r="AA19" s="1347"/>
      <c r="AB19" s="1347"/>
      <c r="AC19" s="1347"/>
    </row>
    <row r="20" spans="1:99" s="1348" customFormat="1" ht="12" customHeight="1">
      <c r="A20" s="1341"/>
      <c r="B20" s="1342"/>
      <c r="C20" s="1345"/>
      <c r="D20" s="1354" t="s">
        <v>399</v>
      </c>
      <c r="E20" s="1350">
        <v>829.33307489243009</v>
      </c>
      <c r="F20" s="1350">
        <v>873.39411178432704</v>
      </c>
      <c r="G20" s="1350">
        <v>901.02920397370201</v>
      </c>
      <c r="H20" s="1350">
        <v>937.59691884936399</v>
      </c>
      <c r="I20" s="1350">
        <v>946.68748534099802</v>
      </c>
      <c r="J20" s="1350">
        <v>956.51135558425801</v>
      </c>
      <c r="K20" s="1350">
        <v>958.1169410237261</v>
      </c>
      <c r="L20" s="1350">
        <v>963.11657750883012</v>
      </c>
      <c r="M20" s="1356">
        <v>966.85175731037509</v>
      </c>
      <c r="N20" s="1039"/>
      <c r="O20" s="1345"/>
      <c r="P20" s="1096"/>
      <c r="Q20" s="1446"/>
      <c r="R20" s="1446"/>
      <c r="S20" s="1454"/>
      <c r="T20" s="1459"/>
      <c r="U20" s="1457"/>
      <c r="V20" s="1457"/>
      <c r="W20" s="1349"/>
      <c r="X20" s="1155"/>
      <c r="Y20" s="1347"/>
      <c r="Z20" s="1347"/>
      <c r="AA20" s="1347"/>
      <c r="AB20" s="1347"/>
      <c r="AC20" s="1347"/>
    </row>
    <row r="21" spans="1:99" s="1348" customFormat="1" ht="15" customHeight="1">
      <c r="A21" s="1341"/>
      <c r="B21" s="1342"/>
      <c r="C21" s="1358"/>
      <c r="D21" s="1359" t="s">
        <v>451</v>
      </c>
      <c r="E21" s="1350">
        <v>693</v>
      </c>
      <c r="F21" s="1350">
        <v>721.82</v>
      </c>
      <c r="G21" s="1350">
        <v>740</v>
      </c>
      <c r="H21" s="1350">
        <v>768.375</v>
      </c>
      <c r="I21" s="1350">
        <v>776</v>
      </c>
      <c r="J21" s="1350">
        <v>783.62</v>
      </c>
      <c r="K21" s="1350">
        <v>785.45</v>
      </c>
      <c r="L21" s="1350">
        <v>786.99</v>
      </c>
      <c r="M21" s="1350">
        <v>790.03</v>
      </c>
      <c r="N21" s="1039"/>
      <c r="O21" s="1345"/>
      <c r="P21" s="1096"/>
      <c r="Q21" s="1446"/>
      <c r="R21" s="1446"/>
      <c r="S21" s="1454"/>
      <c r="T21" s="1459"/>
      <c r="U21" s="1457"/>
      <c r="V21" s="1457"/>
      <c r="W21" s="1349"/>
      <c r="Y21" s="1347"/>
      <c r="Z21" s="1347"/>
      <c r="AA21" s="1347"/>
      <c r="AB21" s="1347"/>
      <c r="AC21" s="1347"/>
    </row>
    <row r="22" spans="1:99" s="1348" customFormat="1" ht="15" customHeight="1">
      <c r="A22" s="1341"/>
      <c r="B22" s="1342"/>
      <c r="C22" s="1093" t="s">
        <v>537</v>
      </c>
      <c r="D22" s="1360"/>
      <c r="E22" s="1343">
        <v>2153028</v>
      </c>
      <c r="F22" s="1343">
        <v>2171074</v>
      </c>
      <c r="G22" s="1343">
        <v>2082235</v>
      </c>
      <c r="H22" s="1343">
        <v>2073784</v>
      </c>
      <c r="I22" s="1343">
        <v>2038354</v>
      </c>
      <c r="J22" s="1343">
        <v>1910957</v>
      </c>
      <c r="K22" s="1343">
        <v>1890511</v>
      </c>
      <c r="L22" s="1343">
        <v>1928307</v>
      </c>
      <c r="M22" s="1343">
        <v>1991131</v>
      </c>
      <c r="N22" s="1039"/>
      <c r="O22" s="1345"/>
      <c r="P22" s="1096"/>
      <c r="Q22" s="1446"/>
      <c r="R22" s="1446"/>
      <c r="S22" s="1454"/>
      <c r="T22" s="1459"/>
      <c r="U22" s="1457"/>
      <c r="V22" s="1457"/>
      <c r="W22" s="1349"/>
      <c r="Y22" s="1347"/>
      <c r="Z22" s="1347"/>
      <c r="AA22" s="1347"/>
      <c r="AB22" s="1347"/>
      <c r="AC22" s="1347"/>
    </row>
    <row r="23" spans="1:99" s="1348" customFormat="1" ht="12" customHeight="1" thickBot="1">
      <c r="A23" s="1341"/>
      <c r="B23" s="1342"/>
      <c r="C23" s="1358"/>
      <c r="D23" s="1360"/>
      <c r="E23" s="1154"/>
      <c r="F23" s="1154"/>
      <c r="G23" s="1154"/>
      <c r="H23" s="1154"/>
      <c r="I23" s="1154"/>
      <c r="J23" s="1154"/>
      <c r="K23" s="1154"/>
      <c r="L23" s="1154"/>
      <c r="M23" s="1154"/>
      <c r="N23" s="1039"/>
      <c r="O23" s="1345"/>
      <c r="P23" s="1096"/>
      <c r="Q23" s="1446"/>
      <c r="R23" s="1446"/>
      <c r="S23" s="1454"/>
      <c r="T23" s="1459"/>
      <c r="U23" s="1457"/>
      <c r="V23" s="1457"/>
      <c r="W23" s="1349"/>
      <c r="X23" s="1155"/>
      <c r="Y23" s="1347"/>
      <c r="Z23" s="1347"/>
      <c r="AA23" s="1347"/>
      <c r="AB23" s="1347"/>
      <c r="AC23" s="1347"/>
    </row>
    <row r="24" spans="1:99" s="204" customFormat="1" ht="14.25" thickBot="1">
      <c r="A24" s="203"/>
      <c r="B24" s="176"/>
      <c r="C24" s="1110" t="s">
        <v>538</v>
      </c>
      <c r="D24" s="1111"/>
      <c r="E24" s="1111"/>
      <c r="F24" s="1111"/>
      <c r="G24" s="1111"/>
      <c r="H24" s="1111"/>
      <c r="I24" s="1111"/>
      <c r="J24" s="1111"/>
      <c r="K24" s="1111"/>
      <c r="L24" s="1111"/>
      <c r="M24" s="396"/>
      <c r="N24" s="237"/>
      <c r="O24" s="1040"/>
      <c r="Q24" s="1361"/>
      <c r="R24" s="1361"/>
      <c r="S24" s="1454"/>
      <c r="T24" s="1459"/>
      <c r="U24" s="1457"/>
      <c r="V24" s="1457"/>
      <c r="W24" s="1349"/>
      <c r="X24" s="1155"/>
      <c r="Y24" s="1347"/>
      <c r="Z24" s="1347"/>
      <c r="AA24" s="1347"/>
      <c r="AB24" s="1347"/>
      <c r="AC24" s="1347"/>
      <c r="AD24" s="1348"/>
      <c r="AE24" s="1348"/>
      <c r="AM24" s="1361"/>
      <c r="AN24" s="1361"/>
      <c r="AO24" s="1361"/>
      <c r="AP24" s="1361"/>
      <c r="AQ24" s="1361"/>
      <c r="AR24" s="1361"/>
      <c r="AS24" s="1361"/>
      <c r="AT24" s="1361"/>
      <c r="AU24" s="1361"/>
      <c r="AV24" s="1361"/>
      <c r="AW24" s="1361"/>
      <c r="AX24" s="1361"/>
      <c r="AY24" s="1361"/>
      <c r="AZ24" s="1361"/>
      <c r="BA24" s="1361"/>
      <c r="BB24" s="1361"/>
      <c r="BC24" s="1361"/>
      <c r="BD24" s="1361"/>
      <c r="BE24" s="1361"/>
      <c r="BF24" s="1361"/>
      <c r="BG24" s="1361"/>
      <c r="BH24" s="1361"/>
      <c r="BI24" s="1361"/>
      <c r="BJ24" s="1361"/>
      <c r="BK24" s="1361"/>
      <c r="BL24" s="1361"/>
      <c r="BM24" s="1361"/>
      <c r="BN24" s="1361"/>
      <c r="BO24" s="1361"/>
      <c r="BP24" s="1361"/>
      <c r="BQ24" s="1361"/>
      <c r="BR24" s="1361"/>
      <c r="BS24" s="1361"/>
      <c r="BT24" s="1361"/>
      <c r="BU24" s="1361"/>
      <c r="BV24" s="1361"/>
      <c r="BW24" s="1361"/>
      <c r="BX24" s="1361"/>
      <c r="BY24" s="1361"/>
      <c r="BZ24" s="1361"/>
      <c r="CA24" s="1361"/>
      <c r="CB24" s="1361"/>
      <c r="CC24" s="1361"/>
      <c r="CD24" s="1361"/>
      <c r="CE24" s="1361"/>
      <c r="CF24" s="1361"/>
      <c r="CG24" s="1361"/>
      <c r="CH24" s="1361"/>
      <c r="CI24" s="1361"/>
      <c r="CJ24" s="1361"/>
      <c r="CK24" s="1361"/>
    </row>
    <row r="25" spans="1:99" s="204" customFormat="1" ht="3" customHeight="1">
      <c r="A25" s="203"/>
      <c r="B25" s="176"/>
      <c r="C25" s="205"/>
      <c r="D25" s="205"/>
      <c r="E25" s="205"/>
      <c r="F25" s="205"/>
      <c r="G25" s="205"/>
      <c r="H25" s="205"/>
      <c r="I25" s="205"/>
      <c r="J25" s="205"/>
      <c r="K25" s="205"/>
      <c r="L25" s="205"/>
      <c r="M25" s="205"/>
      <c r="N25" s="237"/>
      <c r="O25" s="1040"/>
      <c r="P25" s="1096"/>
      <c r="Q25" s="1451"/>
      <c r="R25" s="1361"/>
      <c r="S25" s="1454"/>
      <c r="T25" s="1459"/>
      <c r="U25" s="1457"/>
      <c r="V25" s="1457"/>
      <c r="W25" s="1349"/>
      <c r="X25" s="1155"/>
      <c r="Y25" s="1347"/>
      <c r="Z25" s="1347"/>
      <c r="AA25" s="1347"/>
      <c r="AB25" s="1347"/>
      <c r="AC25" s="1347"/>
      <c r="AD25" s="1347"/>
      <c r="AE25" s="1347"/>
      <c r="AF25" s="1347"/>
      <c r="AG25" s="1347"/>
      <c r="AH25" s="1347"/>
      <c r="AI25" s="1347"/>
      <c r="AJ25" s="1347"/>
      <c r="AK25" s="1347"/>
      <c r="AL25" s="1347"/>
      <c r="AM25" s="1362"/>
      <c r="AN25" s="1362"/>
      <c r="AO25" s="1362"/>
      <c r="AP25" s="1362"/>
      <c r="AQ25" s="1362"/>
      <c r="AR25" s="1362"/>
      <c r="AS25" s="1362"/>
      <c r="AT25" s="1362"/>
      <c r="AU25" s="1362"/>
      <c r="AV25" s="1362"/>
      <c r="AW25" s="1361"/>
      <c r="AX25" s="1361"/>
      <c r="AY25" s="1361"/>
      <c r="AZ25" s="1361"/>
      <c r="BA25" s="1362"/>
      <c r="BB25" s="1362"/>
      <c r="BC25" s="1362"/>
      <c r="BD25" s="1362"/>
      <c r="BE25" s="1362"/>
      <c r="BF25" s="1361"/>
      <c r="BG25" s="1361"/>
      <c r="BH25" s="1361"/>
      <c r="BI25" s="1361"/>
      <c r="BJ25" s="1362"/>
      <c r="BK25" s="1362"/>
      <c r="BL25" s="1362"/>
      <c r="BM25" s="1362"/>
      <c r="BN25" s="1362"/>
      <c r="BO25" s="1361"/>
      <c r="BP25" s="1361"/>
      <c r="BQ25" s="1361"/>
      <c r="BR25" s="1361"/>
      <c r="BS25" s="1361"/>
      <c r="BT25" s="1361"/>
      <c r="BU25" s="1361"/>
      <c r="BV25" s="1361"/>
      <c r="BW25" s="1361"/>
      <c r="BX25" s="1361"/>
      <c r="BY25" s="1361"/>
      <c r="BZ25" s="1361"/>
      <c r="CA25" s="1361"/>
      <c r="CB25" s="1361"/>
      <c r="CC25" s="1361"/>
      <c r="CD25" s="1361"/>
      <c r="CE25" s="1361"/>
      <c r="CF25" s="1361"/>
      <c r="CG25" s="1361"/>
      <c r="CH25" s="1361"/>
      <c r="CI25" s="1361"/>
      <c r="CJ25" s="1361"/>
      <c r="CK25" s="1361"/>
    </row>
    <row r="26" spans="1:99" s="204" customFormat="1" ht="13.5" customHeight="1">
      <c r="A26" s="203"/>
      <c r="B26" s="176"/>
      <c r="C26" s="205"/>
      <c r="D26" s="205"/>
      <c r="E26" s="1675" t="s">
        <v>539</v>
      </c>
      <c r="F26" s="1676"/>
      <c r="G26" s="1676"/>
      <c r="H26" s="1676"/>
      <c r="I26" s="1676"/>
      <c r="J26" s="1676"/>
      <c r="K26" s="1676"/>
      <c r="L26" s="1676"/>
      <c r="M26" s="1677"/>
      <c r="N26" s="237"/>
      <c r="O26" s="1040"/>
      <c r="Q26" s="1361"/>
      <c r="R26" s="1361"/>
      <c r="S26" s="1454"/>
      <c r="T26" s="1459"/>
      <c r="U26" s="1457"/>
      <c r="V26" s="1457"/>
      <c r="W26" s="1349"/>
      <c r="X26" s="1155"/>
      <c r="Y26" s="1347"/>
      <c r="Z26" s="1347"/>
      <c r="AA26" s="1347"/>
      <c r="AB26" s="1347"/>
      <c r="AC26" s="1347"/>
      <c r="AD26" s="1348"/>
      <c r="AE26" s="1348"/>
      <c r="AM26" s="1363"/>
      <c r="AN26" s="1363"/>
      <c r="AO26" s="1361"/>
      <c r="AP26" s="1361"/>
      <c r="AQ26" s="1364"/>
      <c r="AR26" s="1365">
        <v>2015</v>
      </c>
      <c r="AS26" s="1365"/>
      <c r="AT26" s="1365"/>
      <c r="AU26" s="1365"/>
      <c r="AV26" s="1365"/>
      <c r="AW26" s="1365"/>
      <c r="AX26" s="1365"/>
      <c r="AY26" s="1365"/>
      <c r="AZ26" s="1365"/>
      <c r="BA26" s="1365">
        <v>2014</v>
      </c>
      <c r="BB26" s="1365"/>
      <c r="BC26" s="1365"/>
      <c r="BD26" s="1365"/>
      <c r="BE26" s="1365"/>
      <c r="BF26" s="1365"/>
      <c r="BG26" s="1365"/>
      <c r="BH26" s="1365"/>
      <c r="BI26" s="1365"/>
      <c r="BJ26" s="1365">
        <v>2013</v>
      </c>
      <c r="BK26" s="1365"/>
      <c r="BL26" s="1365"/>
      <c r="BM26" s="1365"/>
      <c r="BN26" s="1365"/>
      <c r="BO26" s="1365"/>
      <c r="BP26" s="1365"/>
      <c r="BQ26" s="1365"/>
      <c r="BR26" s="1365"/>
      <c r="BS26" s="1365">
        <v>2012</v>
      </c>
      <c r="BT26" s="1365"/>
      <c r="BU26" s="1365"/>
      <c r="BV26" s="1365"/>
      <c r="BW26" s="1365"/>
      <c r="BX26" s="1365"/>
      <c r="BY26" s="1365"/>
      <c r="BZ26" s="1365"/>
      <c r="CA26" s="1365"/>
      <c r="CB26" s="1365">
        <v>2011</v>
      </c>
      <c r="CC26" s="1365"/>
      <c r="CD26" s="1365"/>
      <c r="CE26" s="1365"/>
      <c r="CF26" s="1365"/>
      <c r="CG26" s="1365"/>
      <c r="CH26" s="1365"/>
      <c r="CI26" s="1365"/>
      <c r="CJ26" s="1365"/>
      <c r="CK26" s="1365">
        <v>2010</v>
      </c>
      <c r="CL26" s="1365"/>
      <c r="CM26" s="1365"/>
      <c r="CN26" s="1365"/>
      <c r="CO26" s="1365"/>
      <c r="CP26" s="1365"/>
      <c r="CQ26" s="1365"/>
      <c r="CR26" s="1365"/>
      <c r="CS26" s="1365"/>
      <c r="CT26" s="1361"/>
      <c r="CU26" s="1366"/>
    </row>
    <row r="27" spans="1:99" s="204" customFormat="1" ht="3" customHeight="1">
      <c r="A27" s="203"/>
      <c r="B27" s="176"/>
      <c r="C27" s="205"/>
      <c r="D27" s="205"/>
      <c r="E27" s="1367"/>
      <c r="F27" s="1367"/>
      <c r="G27" s="1367"/>
      <c r="H27" s="1367"/>
      <c r="I27" s="1367"/>
      <c r="J27" s="1367"/>
      <c r="K27" s="1367"/>
      <c r="L27" s="1367"/>
      <c r="M27" s="1367"/>
      <c r="N27" s="237"/>
      <c r="O27" s="1040"/>
      <c r="Q27" s="1361"/>
      <c r="R27" s="1361"/>
      <c r="S27" s="1454"/>
      <c r="T27" s="1459"/>
      <c r="U27" s="1457"/>
      <c r="V27" s="1457"/>
      <c r="W27" s="1349"/>
      <c r="X27" s="1155"/>
      <c r="Y27" s="1347"/>
      <c r="Z27" s="1347"/>
      <c r="AA27" s="1347"/>
      <c r="AB27" s="1347"/>
      <c r="AC27" s="1347"/>
      <c r="AD27" s="1348"/>
      <c r="AE27" s="1348"/>
      <c r="AM27" s="1363"/>
      <c r="AN27" s="1368"/>
      <c r="AO27" s="1368"/>
      <c r="AP27" s="1368"/>
      <c r="AQ27" s="1368"/>
      <c r="AR27" s="1368">
        <v>1</v>
      </c>
      <c r="AS27" s="1368">
        <v>2</v>
      </c>
      <c r="AT27" s="1368">
        <v>3</v>
      </c>
      <c r="AU27" s="1368">
        <v>4</v>
      </c>
      <c r="AV27" s="1368">
        <v>5</v>
      </c>
      <c r="AW27" s="1368">
        <v>6</v>
      </c>
      <c r="AX27" s="1368">
        <v>7</v>
      </c>
      <c r="AY27" s="1368">
        <v>8</v>
      </c>
      <c r="AZ27" s="1368">
        <v>9</v>
      </c>
      <c r="BA27" s="1368">
        <v>1</v>
      </c>
      <c r="BB27" s="1368">
        <v>2</v>
      </c>
      <c r="BC27" s="1368">
        <v>3</v>
      </c>
      <c r="BD27" s="1368">
        <v>4</v>
      </c>
      <c r="BE27" s="1368">
        <v>5</v>
      </c>
      <c r="BF27" s="1368">
        <v>6</v>
      </c>
      <c r="BG27" s="1368">
        <v>7</v>
      </c>
      <c r="BH27" s="1368">
        <v>8</v>
      </c>
      <c r="BI27" s="1368">
        <v>9</v>
      </c>
      <c r="BJ27" s="1368">
        <v>1</v>
      </c>
      <c r="BK27" s="1368">
        <v>2</v>
      </c>
      <c r="BL27" s="1368">
        <v>3</v>
      </c>
      <c r="BM27" s="1368">
        <v>4</v>
      </c>
      <c r="BN27" s="1368">
        <v>5</v>
      </c>
      <c r="BO27" s="1368">
        <v>6</v>
      </c>
      <c r="BP27" s="1368">
        <v>7</v>
      </c>
      <c r="BQ27" s="1368">
        <v>8</v>
      </c>
      <c r="BR27" s="1368">
        <v>9</v>
      </c>
      <c r="BS27" s="1368">
        <v>1</v>
      </c>
      <c r="BT27" s="1368">
        <v>2</v>
      </c>
      <c r="BU27" s="1368">
        <v>3</v>
      </c>
      <c r="BV27" s="1368">
        <v>4</v>
      </c>
      <c r="BW27" s="1368">
        <v>5</v>
      </c>
      <c r="BX27" s="1368">
        <v>6</v>
      </c>
      <c r="BY27" s="1368">
        <v>7</v>
      </c>
      <c r="BZ27" s="1368">
        <v>8</v>
      </c>
      <c r="CA27" s="1368">
        <v>9</v>
      </c>
      <c r="CB27" s="1368">
        <v>10</v>
      </c>
      <c r="CC27" s="1368">
        <v>11</v>
      </c>
      <c r="CD27" s="1368">
        <v>12</v>
      </c>
      <c r="CE27" s="1368">
        <v>13</v>
      </c>
      <c r="CF27" s="1368">
        <v>14</v>
      </c>
      <c r="CG27" s="1368">
        <v>15</v>
      </c>
      <c r="CH27" s="1368">
        <v>16</v>
      </c>
      <c r="CI27" s="1368">
        <v>17</v>
      </c>
      <c r="CJ27" s="1368">
        <v>18</v>
      </c>
      <c r="CK27" s="1368">
        <v>10</v>
      </c>
      <c r="CL27" s="1368">
        <v>11</v>
      </c>
      <c r="CM27" s="1368">
        <v>12</v>
      </c>
      <c r="CN27" s="1368">
        <v>13</v>
      </c>
      <c r="CO27" s="1368">
        <v>14</v>
      </c>
      <c r="CP27" s="1368">
        <v>15</v>
      </c>
      <c r="CQ27" s="1368">
        <v>16</v>
      </c>
      <c r="CR27" s="1368">
        <v>17</v>
      </c>
      <c r="CS27" s="1368">
        <v>18</v>
      </c>
      <c r="CT27" s="1368"/>
      <c r="CU27" s="1369"/>
    </row>
    <row r="28" spans="1:99" s="204" customFormat="1" ht="30.75" customHeight="1">
      <c r="A28" s="203"/>
      <c r="B28" s="206"/>
      <c r="C28" s="1678" t="s">
        <v>540</v>
      </c>
      <c r="D28" s="1679"/>
      <c r="E28" s="1370" t="s">
        <v>68</v>
      </c>
      <c r="F28" s="1371" t="s">
        <v>541</v>
      </c>
      <c r="G28" s="1372" t="s">
        <v>542</v>
      </c>
      <c r="H28" s="1372" t="s">
        <v>543</v>
      </c>
      <c r="I28" s="1372" t="s">
        <v>544</v>
      </c>
      <c r="J28" s="1372" t="s">
        <v>545</v>
      </c>
      <c r="K28" s="1372" t="s">
        <v>546</v>
      </c>
      <c r="L28" s="1372" t="s">
        <v>547</v>
      </c>
      <c r="M28" s="1372" t="s">
        <v>548</v>
      </c>
      <c r="N28" s="237"/>
      <c r="O28" s="1040"/>
      <c r="Q28" s="1361"/>
      <c r="R28" s="1361"/>
      <c r="S28" s="1464"/>
      <c r="T28" s="1464"/>
      <c r="U28" s="1464"/>
      <c r="V28" s="1464"/>
      <c r="W28" s="1373"/>
      <c r="X28" s="1373"/>
      <c r="AM28" s="1363"/>
      <c r="AN28" s="1363"/>
      <c r="AO28" s="1368"/>
      <c r="AP28" s="1368"/>
      <c r="AQ28" s="1364"/>
      <c r="AR28" s="1374" t="s">
        <v>68</v>
      </c>
      <c r="AS28" s="1375" t="s">
        <v>541</v>
      </c>
      <c r="AT28" s="1376" t="s">
        <v>542</v>
      </c>
      <c r="AU28" s="1376" t="s">
        <v>543</v>
      </c>
      <c r="AV28" s="1376" t="s">
        <v>544</v>
      </c>
      <c r="AW28" s="1376" t="s">
        <v>545</v>
      </c>
      <c r="AX28" s="1376" t="s">
        <v>546</v>
      </c>
      <c r="AY28" s="1376" t="s">
        <v>547</v>
      </c>
      <c r="AZ28" s="1376" t="s">
        <v>548</v>
      </c>
      <c r="BA28" s="1374" t="s">
        <v>68</v>
      </c>
      <c r="BB28" s="1375" t="s">
        <v>541</v>
      </c>
      <c r="BC28" s="1376" t="s">
        <v>542</v>
      </c>
      <c r="BD28" s="1376" t="s">
        <v>543</v>
      </c>
      <c r="BE28" s="1376" t="s">
        <v>544</v>
      </c>
      <c r="BF28" s="1376" t="s">
        <v>545</v>
      </c>
      <c r="BG28" s="1376" t="s">
        <v>546</v>
      </c>
      <c r="BH28" s="1376" t="s">
        <v>547</v>
      </c>
      <c r="BI28" s="1376" t="s">
        <v>548</v>
      </c>
      <c r="BJ28" s="1374" t="s">
        <v>68</v>
      </c>
      <c r="BK28" s="1375" t="s">
        <v>541</v>
      </c>
      <c r="BL28" s="1376" t="s">
        <v>542</v>
      </c>
      <c r="BM28" s="1376" t="s">
        <v>543</v>
      </c>
      <c r="BN28" s="1376" t="s">
        <v>544</v>
      </c>
      <c r="BO28" s="1376" t="s">
        <v>545</v>
      </c>
      <c r="BP28" s="1376" t="s">
        <v>546</v>
      </c>
      <c r="BQ28" s="1376" t="s">
        <v>547</v>
      </c>
      <c r="BR28" s="1376" t="s">
        <v>548</v>
      </c>
      <c r="BS28" s="1374" t="s">
        <v>68</v>
      </c>
      <c r="BT28" s="1375" t="s">
        <v>541</v>
      </c>
      <c r="BU28" s="1376" t="s">
        <v>542</v>
      </c>
      <c r="BV28" s="1376" t="s">
        <v>543</v>
      </c>
      <c r="BW28" s="1376" t="s">
        <v>544</v>
      </c>
      <c r="BX28" s="1376" t="s">
        <v>545</v>
      </c>
      <c r="BY28" s="1376" t="s">
        <v>546</v>
      </c>
      <c r="BZ28" s="1376" t="s">
        <v>547</v>
      </c>
      <c r="CA28" s="1376" t="s">
        <v>548</v>
      </c>
      <c r="CB28" s="1374" t="s">
        <v>68</v>
      </c>
      <c r="CC28" s="1375" t="s">
        <v>541</v>
      </c>
      <c r="CD28" s="1376" t="s">
        <v>542</v>
      </c>
      <c r="CE28" s="1376" t="s">
        <v>543</v>
      </c>
      <c r="CF28" s="1376" t="s">
        <v>544</v>
      </c>
      <c r="CG28" s="1376" t="s">
        <v>545</v>
      </c>
      <c r="CH28" s="1376" t="s">
        <v>546</v>
      </c>
      <c r="CI28" s="1376" t="s">
        <v>547</v>
      </c>
      <c r="CJ28" s="1376" t="s">
        <v>548</v>
      </c>
      <c r="CK28" s="1374" t="s">
        <v>68</v>
      </c>
      <c r="CL28" s="1375" t="s">
        <v>541</v>
      </c>
      <c r="CM28" s="1376" t="s">
        <v>542</v>
      </c>
      <c r="CN28" s="1376" t="s">
        <v>543</v>
      </c>
      <c r="CO28" s="1376" t="s">
        <v>544</v>
      </c>
      <c r="CP28" s="1376" t="s">
        <v>545</v>
      </c>
      <c r="CQ28" s="1376" t="s">
        <v>546</v>
      </c>
      <c r="CR28" s="1376" t="s">
        <v>547</v>
      </c>
      <c r="CS28" s="1376" t="s">
        <v>548</v>
      </c>
      <c r="CT28" s="1377"/>
      <c r="CU28" s="1378"/>
    </row>
    <row r="29" spans="1:99" s="204" customFormat="1" ht="17.25" customHeight="1">
      <c r="A29" s="203"/>
      <c r="B29" s="206"/>
      <c r="C29" s="1680" t="s">
        <v>549</v>
      </c>
      <c r="D29" s="1681"/>
      <c r="E29" s="1379"/>
      <c r="F29" s="1380"/>
      <c r="G29" s="1381"/>
      <c r="H29" s="1381"/>
      <c r="I29" s="1381"/>
      <c r="J29" s="1381"/>
      <c r="K29" s="1381"/>
      <c r="L29" s="1381"/>
      <c r="M29" s="1381"/>
      <c r="N29" s="237"/>
      <c r="O29" s="1040"/>
      <c r="Q29" s="1361"/>
      <c r="R29" s="1361"/>
      <c r="S29" s="1464"/>
      <c r="T29" s="1464"/>
      <c r="U29" s="1464"/>
      <c r="V29" s="1464"/>
      <c r="W29" s="1373"/>
      <c r="X29" s="1373"/>
      <c r="AM29" s="1361"/>
      <c r="AN29" s="1361"/>
      <c r="AO29" s="1361"/>
      <c r="AP29" s="1361"/>
      <c r="AQ29" s="1361"/>
      <c r="AR29" s="1361"/>
      <c r="AS29" s="1361"/>
      <c r="AT29" s="1361"/>
      <c r="AU29" s="1361"/>
      <c r="AV29" s="1361"/>
      <c r="AW29" s="1361"/>
      <c r="AX29" s="1361"/>
      <c r="AY29" s="1361"/>
      <c r="AZ29" s="1361"/>
      <c r="BA29" s="1361"/>
      <c r="BB29" s="1361"/>
      <c r="BC29" s="1361"/>
      <c r="BD29" s="1361"/>
      <c r="BE29" s="1361"/>
      <c r="BF29" s="1361"/>
      <c r="BG29" s="1361"/>
      <c r="BH29" s="1361"/>
      <c r="BI29" s="1361"/>
      <c r="BJ29" s="1361"/>
      <c r="BK29" s="1361"/>
      <c r="BL29" s="1361"/>
      <c r="BM29" s="1361"/>
      <c r="BN29" s="1361"/>
      <c r="BO29" s="1361"/>
      <c r="BP29" s="1361"/>
      <c r="BQ29" s="1361"/>
      <c r="BR29" s="1361"/>
      <c r="BS29" s="1361"/>
      <c r="BT29" s="1361"/>
      <c r="BU29" s="1361"/>
      <c r="BV29" s="1361"/>
      <c r="BW29" s="1361"/>
      <c r="BX29" s="1361"/>
      <c r="BY29" s="1361"/>
      <c r="BZ29" s="1361"/>
      <c r="CA29" s="1361"/>
      <c r="CB29" s="1361"/>
      <c r="CC29" s="1361"/>
      <c r="CD29" s="1361"/>
      <c r="CE29" s="1361"/>
      <c r="CF29" s="1361"/>
      <c r="CG29" s="1361"/>
      <c r="CH29" s="1361"/>
      <c r="CI29" s="1361"/>
      <c r="CJ29" s="1361"/>
      <c r="CK29" s="1361"/>
      <c r="CL29" s="1361"/>
      <c r="CM29" s="1361"/>
      <c r="CN29" s="1361"/>
      <c r="CO29" s="1361"/>
      <c r="CP29" s="1361"/>
      <c r="CQ29" s="1361"/>
      <c r="CR29" s="1361"/>
      <c r="CS29" s="1361"/>
      <c r="CT29" s="1361"/>
      <c r="CU29" s="1366"/>
    </row>
    <row r="30" spans="1:99" s="1388" customFormat="1" ht="13.5" customHeight="1">
      <c r="A30" s="1382"/>
      <c r="B30" s="1682" t="s">
        <v>550</v>
      </c>
      <c r="C30" s="1383" t="s">
        <v>68</v>
      </c>
      <c r="D30" s="1384"/>
      <c r="E30" s="1385">
        <f t="shared" ref="E30:M38" si="0">INDEX($AQ$28:$CS$38,MATCH($C30,$AQ$28:$AQ$38,0),MATCH(E$28,$AQ$28:$CS$28,0)+9*($AM$30-1))</f>
        <v>1991131</v>
      </c>
      <c r="F30" s="1385">
        <f t="shared" si="0"/>
        <v>99221</v>
      </c>
      <c r="G30" s="1385">
        <f t="shared" si="0"/>
        <v>299309</v>
      </c>
      <c r="H30" s="1385">
        <f t="shared" si="0"/>
        <v>499134</v>
      </c>
      <c r="I30" s="1385">
        <f t="shared" si="0"/>
        <v>424999</v>
      </c>
      <c r="J30" s="1385">
        <f t="shared" si="0"/>
        <v>340648</v>
      </c>
      <c r="K30" s="1385">
        <f t="shared" si="0"/>
        <v>211987</v>
      </c>
      <c r="L30" s="1385">
        <f t="shared" si="0"/>
        <v>76280</v>
      </c>
      <c r="M30" s="1385">
        <f t="shared" si="0"/>
        <v>39553</v>
      </c>
      <c r="N30" s="1386"/>
      <c r="O30" s="1387"/>
      <c r="Q30" s="1368"/>
      <c r="R30" s="1368"/>
      <c r="S30" s="1368"/>
      <c r="T30" s="1368"/>
      <c r="U30" s="1368"/>
      <c r="V30" s="1368"/>
      <c r="AM30" s="1363">
        <v>1</v>
      </c>
      <c r="AN30" s="1377">
        <v>1</v>
      </c>
      <c r="AO30" s="1377">
        <v>2015</v>
      </c>
      <c r="AP30" s="1377"/>
      <c r="AQ30" s="1389" t="s">
        <v>68</v>
      </c>
      <c r="AR30" s="1389">
        <f>SUM(AR31:AR38)</f>
        <v>1991131</v>
      </c>
      <c r="AS30" s="1389">
        <v>99221</v>
      </c>
      <c r="AT30" s="1389">
        <v>299309</v>
      </c>
      <c r="AU30" s="1389">
        <v>499134</v>
      </c>
      <c r="AV30" s="1389">
        <v>424999</v>
      </c>
      <c r="AW30" s="1389">
        <v>340648</v>
      </c>
      <c r="AX30" s="1389">
        <v>211987</v>
      </c>
      <c r="AY30" s="1389">
        <v>76280</v>
      </c>
      <c r="AZ30" s="1389">
        <v>39553</v>
      </c>
      <c r="BA30" s="1389">
        <v>1928307</v>
      </c>
      <c r="BB30" s="1389">
        <v>101489</v>
      </c>
      <c r="BC30" s="1389">
        <v>263005</v>
      </c>
      <c r="BD30" s="1389">
        <v>515119</v>
      </c>
      <c r="BE30" s="1389">
        <v>406739</v>
      </c>
      <c r="BF30" s="1389">
        <v>324052</v>
      </c>
      <c r="BG30" s="1389">
        <v>205599</v>
      </c>
      <c r="BH30" s="1389">
        <v>73982</v>
      </c>
      <c r="BI30" s="1389">
        <v>38322</v>
      </c>
      <c r="BJ30" s="1389">
        <v>1890511</v>
      </c>
      <c r="BK30" s="1389">
        <v>81124</v>
      </c>
      <c r="BL30" s="1389">
        <v>337597</v>
      </c>
      <c r="BM30" s="1389">
        <v>447792</v>
      </c>
      <c r="BN30" s="1389">
        <v>390072</v>
      </c>
      <c r="BO30" s="1389">
        <v>318747</v>
      </c>
      <c r="BP30" s="1389">
        <v>203125</v>
      </c>
      <c r="BQ30" s="1389">
        <v>73599</v>
      </c>
      <c r="BR30" s="1389">
        <v>38455</v>
      </c>
      <c r="BS30" s="1389">
        <v>1910957</v>
      </c>
      <c r="BT30" s="1389">
        <v>82669</v>
      </c>
      <c r="BU30" s="1389">
        <v>337500</v>
      </c>
      <c r="BV30" s="1389">
        <v>451076</v>
      </c>
      <c r="BW30" s="1389">
        <v>397995</v>
      </c>
      <c r="BX30" s="1389">
        <v>321675</v>
      </c>
      <c r="BY30" s="1389">
        <v>208076</v>
      </c>
      <c r="BZ30" s="1389">
        <v>72825</v>
      </c>
      <c r="CA30" s="1389">
        <v>39141</v>
      </c>
      <c r="CB30" s="1390">
        <v>2038354</v>
      </c>
      <c r="CC30" s="1390">
        <v>98447</v>
      </c>
      <c r="CD30" s="1390">
        <v>368199</v>
      </c>
      <c r="CE30" s="1390">
        <v>478179</v>
      </c>
      <c r="CF30" s="1390">
        <v>417793</v>
      </c>
      <c r="CG30" s="1390">
        <v>341403</v>
      </c>
      <c r="CH30" s="1390">
        <v>218207</v>
      </c>
      <c r="CI30" s="1390">
        <v>75273</v>
      </c>
      <c r="CJ30" s="1390">
        <v>40853</v>
      </c>
      <c r="CK30" s="1390">
        <v>2073784</v>
      </c>
      <c r="CL30" s="1390">
        <v>101110</v>
      </c>
      <c r="CM30" s="1390">
        <v>419743</v>
      </c>
      <c r="CN30" s="1390">
        <v>464929</v>
      </c>
      <c r="CO30" s="1390">
        <v>406985</v>
      </c>
      <c r="CP30" s="1390">
        <v>341167</v>
      </c>
      <c r="CQ30" s="1390">
        <v>221918</v>
      </c>
      <c r="CR30" s="1390">
        <v>77029</v>
      </c>
      <c r="CS30" s="1390">
        <v>40903</v>
      </c>
      <c r="CT30" s="1389" t="s">
        <v>551</v>
      </c>
      <c r="CU30" s="1391"/>
    </row>
    <row r="31" spans="1:99" s="1121" customFormat="1" ht="14.25" customHeight="1">
      <c r="A31" s="1120"/>
      <c r="B31" s="1683"/>
      <c r="C31" s="1672" t="s">
        <v>552</v>
      </c>
      <c r="D31" s="1672"/>
      <c r="E31" s="1385">
        <f t="shared" si="0"/>
        <v>377659</v>
      </c>
      <c r="F31" s="1392">
        <f t="shared" si="0"/>
        <v>99221</v>
      </c>
      <c r="G31" s="1392">
        <f t="shared" si="0"/>
        <v>165586</v>
      </c>
      <c r="H31" s="1392">
        <f t="shared" si="0"/>
        <v>99840</v>
      </c>
      <c r="I31" s="1392">
        <f t="shared" si="0"/>
        <v>11271</v>
      </c>
      <c r="J31" s="1392">
        <f t="shared" si="0"/>
        <v>1299</v>
      </c>
      <c r="K31" s="1392">
        <f t="shared" si="0"/>
        <v>343</v>
      </c>
      <c r="L31" s="1392">
        <f t="shared" si="0"/>
        <v>93</v>
      </c>
      <c r="M31" s="1392">
        <f t="shared" si="0"/>
        <v>6</v>
      </c>
      <c r="N31" s="237"/>
      <c r="O31" s="1393"/>
      <c r="Q31" s="1377"/>
      <c r="R31" s="1377"/>
      <c r="S31" s="1465"/>
      <c r="T31" s="1465"/>
      <c r="U31" s="1465"/>
      <c r="V31" s="1465"/>
      <c r="W31" s="1394"/>
      <c r="X31" s="1394"/>
      <c r="AM31" s="1395"/>
      <c r="AN31" s="1396">
        <v>2</v>
      </c>
      <c r="AO31" s="1396">
        <v>2014</v>
      </c>
      <c r="AP31" s="1396"/>
      <c r="AQ31" s="1397" t="s">
        <v>552</v>
      </c>
      <c r="AR31" s="1389">
        <v>377659</v>
      </c>
      <c r="AS31" s="1389">
        <v>99221</v>
      </c>
      <c r="AT31" s="1389">
        <v>165586</v>
      </c>
      <c r="AU31" s="1389">
        <v>99840</v>
      </c>
      <c r="AV31" s="1389">
        <v>11271</v>
      </c>
      <c r="AW31" s="1389">
        <v>1299</v>
      </c>
      <c r="AX31" s="1389">
        <v>343</v>
      </c>
      <c r="AY31" s="1389">
        <v>93</v>
      </c>
      <c r="AZ31" s="1389">
        <v>6</v>
      </c>
      <c r="BA31" s="1389">
        <v>407334</v>
      </c>
      <c r="BB31" s="1389">
        <v>101489</v>
      </c>
      <c r="BC31" s="1389">
        <v>147989</v>
      </c>
      <c r="BD31" s="1389">
        <v>143720</v>
      </c>
      <c r="BE31" s="1389">
        <v>11782</v>
      </c>
      <c r="BF31" s="1389">
        <v>1858</v>
      </c>
      <c r="BG31" s="1389">
        <v>408</v>
      </c>
      <c r="BH31" s="1389">
        <v>82</v>
      </c>
      <c r="BI31" s="1389">
        <v>6</v>
      </c>
      <c r="BJ31" s="1389">
        <v>277540</v>
      </c>
      <c r="BK31" s="1389">
        <v>81124</v>
      </c>
      <c r="BL31" s="1389">
        <v>137308</v>
      </c>
      <c r="BM31" s="1389">
        <v>53208</v>
      </c>
      <c r="BN31" s="1389">
        <v>4757</v>
      </c>
      <c r="BO31" s="1389">
        <v>932</v>
      </c>
      <c r="BP31" s="1389">
        <v>174</v>
      </c>
      <c r="BQ31" s="1389">
        <v>34</v>
      </c>
      <c r="BR31" s="1389">
        <v>3</v>
      </c>
      <c r="BS31" s="1389">
        <v>285830</v>
      </c>
      <c r="BT31" s="1389">
        <v>82669</v>
      </c>
      <c r="BU31" s="1389">
        <v>143614</v>
      </c>
      <c r="BV31" s="1389">
        <v>52881</v>
      </c>
      <c r="BW31" s="1389">
        <v>5398</v>
      </c>
      <c r="BX31" s="1389">
        <v>1040</v>
      </c>
      <c r="BY31" s="1389">
        <v>186</v>
      </c>
      <c r="BZ31" s="1389">
        <v>37</v>
      </c>
      <c r="CA31" s="1389">
        <v>5</v>
      </c>
      <c r="CB31" s="1390">
        <v>326718</v>
      </c>
      <c r="CC31" s="1390">
        <v>98447</v>
      </c>
      <c r="CD31" s="1390">
        <v>154119</v>
      </c>
      <c r="CE31" s="1390">
        <v>65851</v>
      </c>
      <c r="CF31" s="1390">
        <v>6746</v>
      </c>
      <c r="CG31" s="1390">
        <v>1201</v>
      </c>
      <c r="CH31" s="1390">
        <v>275</v>
      </c>
      <c r="CI31" s="1390">
        <v>73</v>
      </c>
      <c r="CJ31" s="1390">
        <v>6</v>
      </c>
      <c r="CK31" s="1390">
        <v>323802</v>
      </c>
      <c r="CL31" s="1390">
        <v>101110</v>
      </c>
      <c r="CM31" s="1390">
        <v>168721</v>
      </c>
      <c r="CN31" s="1390">
        <v>46226</v>
      </c>
      <c r="CO31" s="1390">
        <v>6324</v>
      </c>
      <c r="CP31" s="1390">
        <v>1013</v>
      </c>
      <c r="CQ31" s="1390">
        <v>308</v>
      </c>
      <c r="CR31" s="1390">
        <v>69</v>
      </c>
      <c r="CS31" s="1390">
        <v>31</v>
      </c>
      <c r="CT31" s="1389" t="s">
        <v>553</v>
      </c>
      <c r="CU31" s="1391"/>
    </row>
    <row r="32" spans="1:99" s="1400" customFormat="1" ht="14.25" customHeight="1">
      <c r="A32" s="1398"/>
      <c r="B32" s="1683"/>
      <c r="C32" s="1672" t="s">
        <v>542</v>
      </c>
      <c r="D32" s="1672"/>
      <c r="E32" s="1385">
        <f t="shared" si="0"/>
        <v>434927</v>
      </c>
      <c r="F32" s="1399">
        <f t="shared" si="0"/>
        <v>0</v>
      </c>
      <c r="G32" s="1399">
        <f t="shared" si="0"/>
        <v>133723</v>
      </c>
      <c r="H32" s="1399">
        <f t="shared" si="0"/>
        <v>238335</v>
      </c>
      <c r="I32" s="1399">
        <f t="shared" si="0"/>
        <v>51344</v>
      </c>
      <c r="J32" s="1399">
        <f t="shared" si="0"/>
        <v>9342</v>
      </c>
      <c r="K32" s="1399">
        <f t="shared" si="0"/>
        <v>1812</v>
      </c>
      <c r="L32" s="1399">
        <f t="shared" si="0"/>
        <v>290</v>
      </c>
      <c r="M32" s="1399">
        <f t="shared" si="0"/>
        <v>81</v>
      </c>
      <c r="N32" s="237"/>
      <c r="O32" s="1381"/>
      <c r="Q32" s="1396"/>
      <c r="R32" s="1396"/>
      <c r="S32" s="1466"/>
      <c r="T32" s="1466"/>
      <c r="U32" s="1466"/>
      <c r="V32" s="1466"/>
      <c r="W32" s="1401"/>
      <c r="X32" s="1401"/>
      <c r="AM32" s="1395"/>
      <c r="AN32" s="1396">
        <v>3</v>
      </c>
      <c r="AO32" s="1396">
        <v>2013</v>
      </c>
      <c r="AP32" s="1396"/>
      <c r="AQ32" s="1397" t="s">
        <v>542</v>
      </c>
      <c r="AR32" s="1389">
        <v>434927</v>
      </c>
      <c r="AS32" s="1389">
        <v>0</v>
      </c>
      <c r="AT32" s="1389">
        <v>133723</v>
      </c>
      <c r="AU32" s="1389">
        <v>238335</v>
      </c>
      <c r="AV32" s="1389">
        <v>51344</v>
      </c>
      <c r="AW32" s="1389">
        <v>9342</v>
      </c>
      <c r="AX32" s="1389">
        <v>1812</v>
      </c>
      <c r="AY32" s="1389">
        <v>290</v>
      </c>
      <c r="AZ32" s="1389">
        <v>81</v>
      </c>
      <c r="BA32" s="1389">
        <v>394846</v>
      </c>
      <c r="BB32" s="1389">
        <v>0</v>
      </c>
      <c r="BC32" s="1389">
        <v>115016</v>
      </c>
      <c r="BD32" s="1389">
        <v>221054</v>
      </c>
      <c r="BE32" s="1389">
        <v>49202</v>
      </c>
      <c r="BF32" s="1389">
        <v>7684</v>
      </c>
      <c r="BG32" s="1389">
        <v>1581</v>
      </c>
      <c r="BH32" s="1389">
        <v>250</v>
      </c>
      <c r="BI32" s="1389">
        <v>59</v>
      </c>
      <c r="BJ32" s="1389">
        <v>513785</v>
      </c>
      <c r="BK32" s="1389">
        <v>0</v>
      </c>
      <c r="BL32" s="1389">
        <v>200289</v>
      </c>
      <c r="BM32" s="1389">
        <v>249659</v>
      </c>
      <c r="BN32" s="1389">
        <v>53649</v>
      </c>
      <c r="BO32" s="1389">
        <v>8170</v>
      </c>
      <c r="BP32" s="1389">
        <v>1759</v>
      </c>
      <c r="BQ32" s="1389">
        <v>209</v>
      </c>
      <c r="BR32" s="1389">
        <v>50</v>
      </c>
      <c r="BS32" s="1389">
        <v>513855</v>
      </c>
      <c r="BT32" s="1389">
        <v>0</v>
      </c>
      <c r="BU32" s="1389">
        <v>193886</v>
      </c>
      <c r="BV32" s="1389">
        <v>255834</v>
      </c>
      <c r="BW32" s="1389">
        <v>54951</v>
      </c>
      <c r="BX32" s="1389">
        <v>7621</v>
      </c>
      <c r="BY32" s="1389">
        <v>1352</v>
      </c>
      <c r="BZ32" s="1389">
        <v>195</v>
      </c>
      <c r="CA32" s="1389">
        <v>16</v>
      </c>
      <c r="CB32" s="1390">
        <v>541335</v>
      </c>
      <c r="CC32" s="1390">
        <v>0</v>
      </c>
      <c r="CD32" s="1390">
        <v>214080</v>
      </c>
      <c r="CE32" s="1390">
        <v>258896</v>
      </c>
      <c r="CF32" s="1390">
        <v>56479</v>
      </c>
      <c r="CG32" s="1390">
        <v>10205</v>
      </c>
      <c r="CH32" s="1390">
        <v>1468</v>
      </c>
      <c r="CI32" s="1390">
        <v>183</v>
      </c>
      <c r="CJ32" s="1390">
        <v>24</v>
      </c>
      <c r="CK32" s="1390">
        <v>585183</v>
      </c>
      <c r="CL32" s="1390">
        <v>0</v>
      </c>
      <c r="CM32" s="1390">
        <v>251022</v>
      </c>
      <c r="CN32" s="1390">
        <v>262247</v>
      </c>
      <c r="CO32" s="1390">
        <v>58233</v>
      </c>
      <c r="CP32" s="1390">
        <v>11634</v>
      </c>
      <c r="CQ32" s="1390">
        <v>1814</v>
      </c>
      <c r="CR32" s="1390">
        <v>197</v>
      </c>
      <c r="CS32" s="1390">
        <v>36</v>
      </c>
      <c r="CT32" s="1389" t="s">
        <v>554</v>
      </c>
      <c r="CU32" s="1391"/>
    </row>
    <row r="33" spans="1:99" s="1400" customFormat="1" ht="14.25" customHeight="1">
      <c r="A33" s="1398"/>
      <c r="B33" s="1683"/>
      <c r="C33" s="1672" t="s">
        <v>555</v>
      </c>
      <c r="D33" s="1672"/>
      <c r="E33" s="1385">
        <f t="shared" si="0"/>
        <v>396264</v>
      </c>
      <c r="F33" s="1399">
        <f t="shared" si="0"/>
        <v>0</v>
      </c>
      <c r="G33" s="1399">
        <f t="shared" si="0"/>
        <v>0</v>
      </c>
      <c r="H33" s="1399">
        <f t="shared" si="0"/>
        <v>160959</v>
      </c>
      <c r="I33" s="1399">
        <f t="shared" si="0"/>
        <v>202223</v>
      </c>
      <c r="J33" s="1399">
        <f t="shared" si="0"/>
        <v>30416</v>
      </c>
      <c r="K33" s="1399">
        <f t="shared" si="0"/>
        <v>2348</v>
      </c>
      <c r="L33" s="1399">
        <f t="shared" si="0"/>
        <v>290</v>
      </c>
      <c r="M33" s="1399">
        <f t="shared" si="0"/>
        <v>28</v>
      </c>
      <c r="N33" s="237"/>
      <c r="O33" s="1381"/>
      <c r="Q33" s="1396"/>
      <c r="R33" s="1396"/>
      <c r="S33" s="1467"/>
      <c r="T33" s="1467"/>
      <c r="U33" s="1467"/>
      <c r="V33" s="1466"/>
      <c r="W33" s="1401"/>
      <c r="X33" s="1401"/>
      <c r="AM33" s="1395"/>
      <c r="AN33" s="1396">
        <v>4</v>
      </c>
      <c r="AO33" s="1396">
        <v>2012</v>
      </c>
      <c r="AP33" s="1396"/>
      <c r="AQ33" s="1397" t="s">
        <v>555</v>
      </c>
      <c r="AR33" s="1389">
        <v>396264</v>
      </c>
      <c r="AS33" s="1389">
        <v>0</v>
      </c>
      <c r="AT33" s="1389">
        <v>0</v>
      </c>
      <c r="AU33" s="1389">
        <v>160959</v>
      </c>
      <c r="AV33" s="1389">
        <v>202223</v>
      </c>
      <c r="AW33" s="1389">
        <v>30416</v>
      </c>
      <c r="AX33" s="1389">
        <v>2348</v>
      </c>
      <c r="AY33" s="1389">
        <v>290</v>
      </c>
      <c r="AZ33" s="1389">
        <v>28</v>
      </c>
      <c r="BA33" s="1389">
        <v>374363</v>
      </c>
      <c r="BB33" s="1389">
        <v>0</v>
      </c>
      <c r="BC33" s="1389">
        <v>0</v>
      </c>
      <c r="BD33" s="1389">
        <v>150345</v>
      </c>
      <c r="BE33" s="1389">
        <v>194178</v>
      </c>
      <c r="BF33" s="1389">
        <v>27633</v>
      </c>
      <c r="BG33" s="1389">
        <v>1901</v>
      </c>
      <c r="BH33" s="1389">
        <v>254</v>
      </c>
      <c r="BI33" s="1389">
        <v>52</v>
      </c>
      <c r="BJ33" s="1389">
        <v>358018</v>
      </c>
      <c r="BK33" s="1389">
        <v>0</v>
      </c>
      <c r="BL33" s="1389">
        <v>0</v>
      </c>
      <c r="BM33" s="1389">
        <v>144925</v>
      </c>
      <c r="BN33" s="1389">
        <v>184357</v>
      </c>
      <c r="BO33" s="1389">
        <v>26495</v>
      </c>
      <c r="BP33" s="1389">
        <v>1969</v>
      </c>
      <c r="BQ33" s="1389">
        <v>234</v>
      </c>
      <c r="BR33" s="1389">
        <v>38</v>
      </c>
      <c r="BS33" s="1389">
        <v>360085</v>
      </c>
      <c r="BT33" s="1389">
        <v>0</v>
      </c>
      <c r="BU33" s="1389">
        <v>0</v>
      </c>
      <c r="BV33" s="1389">
        <v>142361</v>
      </c>
      <c r="BW33" s="1389">
        <v>189757</v>
      </c>
      <c r="BX33" s="1389">
        <v>25704</v>
      </c>
      <c r="BY33" s="1389">
        <v>2022</v>
      </c>
      <c r="BZ33" s="1389">
        <v>209</v>
      </c>
      <c r="CA33" s="1389">
        <v>32</v>
      </c>
      <c r="CB33" s="1390">
        <v>381707</v>
      </c>
      <c r="CC33" s="1390">
        <v>0</v>
      </c>
      <c r="CD33" s="1390">
        <v>0</v>
      </c>
      <c r="CE33" s="1390">
        <v>153432</v>
      </c>
      <c r="CF33" s="1390">
        <v>196768</v>
      </c>
      <c r="CG33" s="1390">
        <v>28910</v>
      </c>
      <c r="CH33" s="1390">
        <v>2344</v>
      </c>
      <c r="CI33" s="1390">
        <v>218</v>
      </c>
      <c r="CJ33" s="1390">
        <v>35</v>
      </c>
      <c r="CK33" s="1390">
        <v>369891</v>
      </c>
      <c r="CL33" s="1390">
        <v>0</v>
      </c>
      <c r="CM33" s="1390">
        <v>0</v>
      </c>
      <c r="CN33" s="1390">
        <v>156456</v>
      </c>
      <c r="CO33" s="1390">
        <v>180558</v>
      </c>
      <c r="CP33" s="1390">
        <v>29894</v>
      </c>
      <c r="CQ33" s="1390">
        <v>2715</v>
      </c>
      <c r="CR33" s="1390">
        <v>220</v>
      </c>
      <c r="CS33" s="1390">
        <v>48</v>
      </c>
      <c r="CT33" s="1389" t="s">
        <v>556</v>
      </c>
      <c r="CU33" s="1391"/>
    </row>
    <row r="34" spans="1:99" s="1400" customFormat="1" ht="14.25" customHeight="1">
      <c r="A34" s="1398"/>
      <c r="B34" s="1683"/>
      <c r="C34" s="1672" t="s">
        <v>557</v>
      </c>
      <c r="D34" s="1672"/>
      <c r="E34" s="1385">
        <f t="shared" si="0"/>
        <v>286618</v>
      </c>
      <c r="F34" s="1399">
        <f t="shared" si="0"/>
        <v>0</v>
      </c>
      <c r="G34" s="1399">
        <f t="shared" si="0"/>
        <v>0</v>
      </c>
      <c r="H34" s="1399">
        <f t="shared" si="0"/>
        <v>0</v>
      </c>
      <c r="I34" s="1399">
        <f t="shared" si="0"/>
        <v>160161</v>
      </c>
      <c r="J34" s="1399">
        <f t="shared" si="0"/>
        <v>117907</v>
      </c>
      <c r="K34" s="1399">
        <f t="shared" si="0"/>
        <v>7924</v>
      </c>
      <c r="L34" s="1399">
        <f t="shared" si="0"/>
        <v>520</v>
      </c>
      <c r="M34" s="1399">
        <f t="shared" si="0"/>
        <v>106</v>
      </c>
      <c r="N34" s="237"/>
      <c r="O34" s="1402"/>
      <c r="Q34" s="1396"/>
      <c r="R34" s="1396"/>
      <c r="S34" s="1466"/>
      <c r="T34" s="1466"/>
      <c r="U34" s="1466"/>
      <c r="V34" s="1466"/>
      <c r="W34" s="1401"/>
      <c r="X34" s="1401"/>
      <c r="AM34" s="1395"/>
      <c r="AN34" s="1396">
        <v>5</v>
      </c>
      <c r="AO34" s="1396">
        <v>2011</v>
      </c>
      <c r="AP34" s="1396"/>
      <c r="AQ34" s="1397" t="s">
        <v>557</v>
      </c>
      <c r="AR34" s="1389">
        <v>286618</v>
      </c>
      <c r="AS34" s="1389">
        <v>0</v>
      </c>
      <c r="AT34" s="1389">
        <v>0</v>
      </c>
      <c r="AU34" s="1389">
        <v>0</v>
      </c>
      <c r="AV34" s="1389">
        <v>160161</v>
      </c>
      <c r="AW34" s="1389">
        <v>117907</v>
      </c>
      <c r="AX34" s="1389">
        <v>7924</v>
      </c>
      <c r="AY34" s="1389">
        <v>520</v>
      </c>
      <c r="AZ34" s="1389">
        <v>106</v>
      </c>
      <c r="BA34" s="1389">
        <v>275462</v>
      </c>
      <c r="BB34" s="1389">
        <v>0</v>
      </c>
      <c r="BC34" s="1389">
        <v>0</v>
      </c>
      <c r="BD34" s="1389">
        <v>0</v>
      </c>
      <c r="BE34" s="1389">
        <v>151577</v>
      </c>
      <c r="BF34" s="1389">
        <v>114674</v>
      </c>
      <c r="BG34" s="1389">
        <v>8580</v>
      </c>
      <c r="BH34" s="1389">
        <v>524</v>
      </c>
      <c r="BI34" s="1389">
        <v>107</v>
      </c>
      <c r="BJ34" s="1389">
        <v>268541</v>
      </c>
      <c r="BK34" s="1389">
        <v>0</v>
      </c>
      <c r="BL34" s="1389">
        <v>0</v>
      </c>
      <c r="BM34" s="1389">
        <v>0</v>
      </c>
      <c r="BN34" s="1389">
        <v>147309</v>
      </c>
      <c r="BO34" s="1389">
        <v>112947</v>
      </c>
      <c r="BP34" s="1389">
        <v>7618</v>
      </c>
      <c r="BQ34" s="1389">
        <v>569</v>
      </c>
      <c r="BR34" s="1389">
        <v>98</v>
      </c>
      <c r="BS34" s="1389">
        <v>273272</v>
      </c>
      <c r="BT34" s="1389">
        <v>0</v>
      </c>
      <c r="BU34" s="1389">
        <v>0</v>
      </c>
      <c r="BV34" s="1389">
        <v>0</v>
      </c>
      <c r="BW34" s="1389">
        <v>147889</v>
      </c>
      <c r="BX34" s="1389">
        <v>116761</v>
      </c>
      <c r="BY34" s="1389">
        <v>8133</v>
      </c>
      <c r="BZ34" s="1389">
        <v>395</v>
      </c>
      <c r="CA34" s="1389">
        <v>94</v>
      </c>
      <c r="CB34" s="1390">
        <v>290371</v>
      </c>
      <c r="CC34" s="1390">
        <v>0</v>
      </c>
      <c r="CD34" s="1390">
        <v>0</v>
      </c>
      <c r="CE34" s="1390">
        <v>0</v>
      </c>
      <c r="CF34" s="1390">
        <v>157800</v>
      </c>
      <c r="CG34" s="1390">
        <v>121964</v>
      </c>
      <c r="CH34" s="1390">
        <v>10107</v>
      </c>
      <c r="CI34" s="1390">
        <v>437</v>
      </c>
      <c r="CJ34" s="1390">
        <v>63</v>
      </c>
      <c r="CK34" s="1390">
        <v>292243</v>
      </c>
      <c r="CL34" s="1390">
        <v>0</v>
      </c>
      <c r="CM34" s="1390">
        <v>0</v>
      </c>
      <c r="CN34" s="1390">
        <v>0</v>
      </c>
      <c r="CO34" s="1390">
        <v>161870</v>
      </c>
      <c r="CP34" s="1390">
        <v>119487</v>
      </c>
      <c r="CQ34" s="1390">
        <v>10397</v>
      </c>
      <c r="CR34" s="1390">
        <v>394</v>
      </c>
      <c r="CS34" s="1390">
        <v>95</v>
      </c>
      <c r="CT34" s="1389" t="s">
        <v>558</v>
      </c>
      <c r="CU34" s="1391"/>
    </row>
    <row r="35" spans="1:99" s="1400" customFormat="1" ht="14.25" customHeight="1">
      <c r="A35" s="1398"/>
      <c r="B35" s="1683"/>
      <c r="C35" s="1672" t="s">
        <v>559</v>
      </c>
      <c r="D35" s="1672"/>
      <c r="E35" s="1385">
        <f t="shared" si="0"/>
        <v>272248</v>
      </c>
      <c r="F35" s="1399">
        <f t="shared" si="0"/>
        <v>0</v>
      </c>
      <c r="G35" s="1399">
        <f t="shared" si="0"/>
        <v>0</v>
      </c>
      <c r="H35" s="1399">
        <f t="shared" si="0"/>
        <v>0</v>
      </c>
      <c r="I35" s="1399">
        <f t="shared" si="0"/>
        <v>0</v>
      </c>
      <c r="J35" s="1399">
        <f t="shared" si="0"/>
        <v>181684</v>
      </c>
      <c r="K35" s="1399">
        <f t="shared" si="0"/>
        <v>85639</v>
      </c>
      <c r="L35" s="1399">
        <f t="shared" si="0"/>
        <v>4572</v>
      </c>
      <c r="M35" s="1399">
        <f t="shared" si="0"/>
        <v>353</v>
      </c>
      <c r="N35" s="237"/>
      <c r="O35" s="1402"/>
      <c r="Q35" s="1396"/>
      <c r="R35" s="1396"/>
      <c r="S35" s="1466"/>
      <c r="T35" s="1466"/>
      <c r="U35" s="1466"/>
      <c r="V35" s="1466"/>
      <c r="W35" s="1401"/>
      <c r="X35" s="1401"/>
      <c r="AM35" s="1395"/>
      <c r="AN35" s="1396">
        <v>6</v>
      </c>
      <c r="AO35" s="1396">
        <v>2010</v>
      </c>
      <c r="AP35" s="1396"/>
      <c r="AQ35" s="1397" t="s">
        <v>559</v>
      </c>
      <c r="AR35" s="1389">
        <v>272248</v>
      </c>
      <c r="AS35" s="1389">
        <v>0</v>
      </c>
      <c r="AT35" s="1389">
        <v>0</v>
      </c>
      <c r="AU35" s="1389">
        <v>0</v>
      </c>
      <c r="AV35" s="1389">
        <v>0</v>
      </c>
      <c r="AW35" s="1389">
        <v>181684</v>
      </c>
      <c r="AX35" s="1389">
        <v>85639</v>
      </c>
      <c r="AY35" s="1389">
        <v>4572</v>
      </c>
      <c r="AZ35" s="1389">
        <v>353</v>
      </c>
      <c r="BA35" s="1389">
        <v>260623</v>
      </c>
      <c r="BB35" s="1389">
        <v>0</v>
      </c>
      <c r="BC35" s="1389">
        <v>0</v>
      </c>
      <c r="BD35" s="1389">
        <v>0</v>
      </c>
      <c r="BE35" s="1389">
        <v>0</v>
      </c>
      <c r="BF35" s="1389">
        <v>172203</v>
      </c>
      <c r="BG35" s="1389">
        <v>83600</v>
      </c>
      <c r="BH35" s="1389">
        <v>4468</v>
      </c>
      <c r="BI35" s="1389">
        <v>352</v>
      </c>
      <c r="BJ35" s="1389">
        <v>257462</v>
      </c>
      <c r="BK35" s="1389">
        <v>0</v>
      </c>
      <c r="BL35" s="1389">
        <v>0</v>
      </c>
      <c r="BM35" s="1389">
        <v>0</v>
      </c>
      <c r="BN35" s="1389">
        <v>0</v>
      </c>
      <c r="BO35" s="1389">
        <v>170203</v>
      </c>
      <c r="BP35" s="1389">
        <v>82647</v>
      </c>
      <c r="BQ35" s="1389">
        <v>4280</v>
      </c>
      <c r="BR35" s="1389">
        <v>332</v>
      </c>
      <c r="BS35" s="1389">
        <v>259037</v>
      </c>
      <c r="BT35" s="1389">
        <v>0</v>
      </c>
      <c r="BU35" s="1389">
        <v>0</v>
      </c>
      <c r="BV35" s="1389">
        <v>0</v>
      </c>
      <c r="BW35" s="1389">
        <v>0</v>
      </c>
      <c r="BX35" s="1389">
        <v>170549</v>
      </c>
      <c r="BY35" s="1389">
        <v>83920</v>
      </c>
      <c r="BZ35" s="1389">
        <v>4244</v>
      </c>
      <c r="CA35" s="1389">
        <v>324</v>
      </c>
      <c r="CB35" s="1390">
        <v>270125</v>
      </c>
      <c r="CC35" s="1390">
        <v>0</v>
      </c>
      <c r="CD35" s="1390">
        <v>0</v>
      </c>
      <c r="CE35" s="1390">
        <v>0</v>
      </c>
      <c r="CF35" s="1390">
        <v>0</v>
      </c>
      <c r="CG35" s="1390">
        <v>179123</v>
      </c>
      <c r="CH35" s="1390">
        <v>86436</v>
      </c>
      <c r="CI35" s="1390">
        <v>4222</v>
      </c>
      <c r="CJ35" s="1390">
        <v>344</v>
      </c>
      <c r="CK35" s="1390">
        <v>271543</v>
      </c>
      <c r="CL35" s="1390">
        <v>0</v>
      </c>
      <c r="CM35" s="1390">
        <v>0</v>
      </c>
      <c r="CN35" s="1390">
        <v>0</v>
      </c>
      <c r="CO35" s="1390">
        <v>0</v>
      </c>
      <c r="CP35" s="1390">
        <v>179139</v>
      </c>
      <c r="CQ35" s="1390">
        <v>87582</v>
      </c>
      <c r="CR35" s="1390">
        <v>4488</v>
      </c>
      <c r="CS35" s="1390">
        <v>334</v>
      </c>
      <c r="CT35" s="1389" t="s">
        <v>560</v>
      </c>
      <c r="CU35" s="1391"/>
    </row>
    <row r="36" spans="1:99" s="1400" customFormat="1" ht="14.25" customHeight="1">
      <c r="A36" s="1398"/>
      <c r="B36" s="1683"/>
      <c r="C36" s="1672" t="s">
        <v>561</v>
      </c>
      <c r="D36" s="1672"/>
      <c r="E36" s="1385">
        <f t="shared" si="0"/>
        <v>152155</v>
      </c>
      <c r="F36" s="1399">
        <f t="shared" si="0"/>
        <v>0</v>
      </c>
      <c r="G36" s="1399">
        <f t="shared" si="0"/>
        <v>0</v>
      </c>
      <c r="H36" s="1399">
        <f t="shared" si="0"/>
        <v>0</v>
      </c>
      <c r="I36" s="1399">
        <f t="shared" si="0"/>
        <v>0</v>
      </c>
      <c r="J36" s="1399">
        <f t="shared" si="0"/>
        <v>0</v>
      </c>
      <c r="K36" s="1399">
        <f t="shared" si="0"/>
        <v>113921</v>
      </c>
      <c r="L36" s="1399">
        <f t="shared" si="0"/>
        <v>33510</v>
      </c>
      <c r="M36" s="1399">
        <f t="shared" si="0"/>
        <v>4724</v>
      </c>
      <c r="N36" s="237"/>
      <c r="O36" s="1402"/>
      <c r="Q36" s="1396"/>
      <c r="R36" s="1396"/>
      <c r="S36" s="1466"/>
      <c r="T36" s="1466"/>
      <c r="U36" s="1466"/>
      <c r="V36" s="1466"/>
      <c r="W36" s="1401"/>
      <c r="X36" s="1401"/>
      <c r="AM36" s="1395"/>
      <c r="AN36" s="1396"/>
      <c r="AO36" s="1396"/>
      <c r="AP36" s="1396"/>
      <c r="AQ36" s="1397" t="s">
        <v>561</v>
      </c>
      <c r="AR36" s="1389">
        <v>152155</v>
      </c>
      <c r="AS36" s="1389">
        <v>0</v>
      </c>
      <c r="AT36" s="1389">
        <v>0</v>
      </c>
      <c r="AU36" s="1389">
        <v>0</v>
      </c>
      <c r="AV36" s="1389">
        <v>0</v>
      </c>
      <c r="AW36" s="1389">
        <v>0</v>
      </c>
      <c r="AX36" s="1389">
        <v>113921</v>
      </c>
      <c r="AY36" s="1389">
        <v>33510</v>
      </c>
      <c r="AZ36" s="1389">
        <v>4724</v>
      </c>
      <c r="BA36" s="1389">
        <v>147728</v>
      </c>
      <c r="BB36" s="1389">
        <v>0</v>
      </c>
      <c r="BC36" s="1389">
        <v>0</v>
      </c>
      <c r="BD36" s="1389">
        <v>0</v>
      </c>
      <c r="BE36" s="1389">
        <v>0</v>
      </c>
      <c r="BF36" s="1389">
        <v>0</v>
      </c>
      <c r="BG36" s="1389">
        <v>109529</v>
      </c>
      <c r="BH36" s="1389">
        <v>33382</v>
      </c>
      <c r="BI36" s="1389">
        <v>4817</v>
      </c>
      <c r="BJ36" s="1389">
        <v>146669</v>
      </c>
      <c r="BK36" s="1389">
        <v>0</v>
      </c>
      <c r="BL36" s="1389">
        <v>0</v>
      </c>
      <c r="BM36" s="1389">
        <v>0</v>
      </c>
      <c r="BN36" s="1389">
        <v>0</v>
      </c>
      <c r="BO36" s="1389">
        <v>0</v>
      </c>
      <c r="BP36" s="1389">
        <v>108958</v>
      </c>
      <c r="BQ36" s="1389">
        <v>32887</v>
      </c>
      <c r="BR36" s="1389">
        <v>4824</v>
      </c>
      <c r="BS36" s="1389">
        <v>149231</v>
      </c>
      <c r="BT36" s="1389">
        <v>0</v>
      </c>
      <c r="BU36" s="1389">
        <v>0</v>
      </c>
      <c r="BV36" s="1389">
        <v>0</v>
      </c>
      <c r="BW36" s="1389">
        <v>0</v>
      </c>
      <c r="BX36" s="1389">
        <v>0</v>
      </c>
      <c r="BY36" s="1389">
        <v>112463</v>
      </c>
      <c r="BZ36" s="1389">
        <v>32063</v>
      </c>
      <c r="CA36" s="1389">
        <v>4705</v>
      </c>
      <c r="CB36" s="1390">
        <v>155939</v>
      </c>
      <c r="CC36" s="1390">
        <v>0</v>
      </c>
      <c r="CD36" s="1390">
        <v>0</v>
      </c>
      <c r="CE36" s="1390">
        <v>0</v>
      </c>
      <c r="CF36" s="1390">
        <v>0</v>
      </c>
      <c r="CG36" s="1390">
        <v>0</v>
      </c>
      <c r="CH36" s="1390">
        <v>117577</v>
      </c>
      <c r="CI36" s="1390">
        <v>33427</v>
      </c>
      <c r="CJ36" s="1390">
        <v>4935</v>
      </c>
      <c r="CK36" s="1390">
        <v>156893</v>
      </c>
      <c r="CL36" s="1390">
        <v>0</v>
      </c>
      <c r="CM36" s="1390">
        <v>0</v>
      </c>
      <c r="CN36" s="1390">
        <v>0</v>
      </c>
      <c r="CO36" s="1390">
        <v>0</v>
      </c>
      <c r="CP36" s="1390">
        <v>0</v>
      </c>
      <c r="CQ36" s="1390">
        <v>119102</v>
      </c>
      <c r="CR36" s="1390">
        <v>33374</v>
      </c>
      <c r="CS36" s="1390">
        <v>4417</v>
      </c>
      <c r="CT36" s="1389" t="s">
        <v>562</v>
      </c>
      <c r="CU36" s="1391"/>
    </row>
    <row r="37" spans="1:99" s="1400" customFormat="1" ht="14.25" customHeight="1">
      <c r="A37" s="1398"/>
      <c r="B37" s="1683"/>
      <c r="C37" s="1672" t="s">
        <v>563</v>
      </c>
      <c r="D37" s="1672"/>
      <c r="E37" s="1385">
        <f t="shared" si="0"/>
        <v>47598</v>
      </c>
      <c r="F37" s="1399">
        <f t="shared" si="0"/>
        <v>0</v>
      </c>
      <c r="G37" s="1399">
        <f t="shared" si="0"/>
        <v>0</v>
      </c>
      <c r="H37" s="1399">
        <f t="shared" si="0"/>
        <v>0</v>
      </c>
      <c r="I37" s="1399">
        <f t="shared" si="0"/>
        <v>0</v>
      </c>
      <c r="J37" s="1399">
        <f t="shared" si="0"/>
        <v>0</v>
      </c>
      <c r="K37" s="1399">
        <f t="shared" si="0"/>
        <v>0</v>
      </c>
      <c r="L37" s="1399">
        <f t="shared" si="0"/>
        <v>37005</v>
      </c>
      <c r="M37" s="1399">
        <f t="shared" si="0"/>
        <v>10593</v>
      </c>
      <c r="N37" s="237"/>
      <c r="O37" s="1402"/>
      <c r="Q37" s="1396"/>
      <c r="R37" s="1396"/>
      <c r="S37" s="1466"/>
      <c r="T37" s="1466"/>
      <c r="U37" s="1466"/>
      <c r="V37" s="1466"/>
      <c r="W37" s="1401"/>
      <c r="X37" s="1401"/>
      <c r="AM37" s="1395"/>
      <c r="AN37" s="1396"/>
      <c r="AO37" s="1396"/>
      <c r="AP37" s="1396"/>
      <c r="AQ37" s="1397" t="s">
        <v>563</v>
      </c>
      <c r="AR37" s="1389">
        <v>47598</v>
      </c>
      <c r="AS37" s="1389">
        <v>0</v>
      </c>
      <c r="AT37" s="1389">
        <v>0</v>
      </c>
      <c r="AU37" s="1389">
        <v>0</v>
      </c>
      <c r="AV37" s="1389">
        <v>0</v>
      </c>
      <c r="AW37" s="1389">
        <v>0</v>
      </c>
      <c r="AX37" s="1389">
        <v>0</v>
      </c>
      <c r="AY37" s="1389">
        <v>37005</v>
      </c>
      <c r="AZ37" s="1389">
        <v>10593</v>
      </c>
      <c r="BA37" s="1389">
        <v>45110</v>
      </c>
      <c r="BB37" s="1389">
        <v>0</v>
      </c>
      <c r="BC37" s="1389">
        <v>0</v>
      </c>
      <c r="BD37" s="1389">
        <v>0</v>
      </c>
      <c r="BE37" s="1389">
        <v>0</v>
      </c>
      <c r="BF37" s="1389">
        <v>0</v>
      </c>
      <c r="BG37" s="1389">
        <v>0</v>
      </c>
      <c r="BH37" s="1389">
        <v>35022</v>
      </c>
      <c r="BI37" s="1389">
        <v>10088</v>
      </c>
      <c r="BJ37" s="1389">
        <v>44890</v>
      </c>
      <c r="BK37" s="1389">
        <v>0</v>
      </c>
      <c r="BL37" s="1389">
        <v>0</v>
      </c>
      <c r="BM37" s="1389">
        <v>0</v>
      </c>
      <c r="BN37" s="1389">
        <v>0</v>
      </c>
      <c r="BO37" s="1389">
        <v>0</v>
      </c>
      <c r="BP37" s="1389">
        <v>0</v>
      </c>
      <c r="BQ37" s="1389">
        <v>35386</v>
      </c>
      <c r="BR37" s="1389">
        <v>9504</v>
      </c>
      <c r="BS37" s="1389">
        <v>45270</v>
      </c>
      <c r="BT37" s="1389">
        <v>0</v>
      </c>
      <c r="BU37" s="1389">
        <v>0</v>
      </c>
      <c r="BV37" s="1389">
        <v>0</v>
      </c>
      <c r="BW37" s="1389">
        <v>0</v>
      </c>
      <c r="BX37" s="1389">
        <v>0</v>
      </c>
      <c r="BY37" s="1389">
        <v>0</v>
      </c>
      <c r="BZ37" s="1389">
        <v>35682</v>
      </c>
      <c r="CA37" s="1389">
        <v>9588</v>
      </c>
      <c r="CB37" s="1390">
        <v>46762</v>
      </c>
      <c r="CC37" s="1390">
        <v>0</v>
      </c>
      <c r="CD37" s="1390">
        <v>0</v>
      </c>
      <c r="CE37" s="1390">
        <v>0</v>
      </c>
      <c r="CF37" s="1390">
        <v>0</v>
      </c>
      <c r="CG37" s="1390">
        <v>0</v>
      </c>
      <c r="CH37" s="1390">
        <v>0</v>
      </c>
      <c r="CI37" s="1390">
        <v>36713</v>
      </c>
      <c r="CJ37" s="1390">
        <v>10049</v>
      </c>
      <c r="CK37" s="1390">
        <v>48652</v>
      </c>
      <c r="CL37" s="1390">
        <v>0</v>
      </c>
      <c r="CM37" s="1390">
        <v>0</v>
      </c>
      <c r="CN37" s="1390">
        <v>0</v>
      </c>
      <c r="CO37" s="1390">
        <v>0</v>
      </c>
      <c r="CP37" s="1390">
        <v>0</v>
      </c>
      <c r="CQ37" s="1390">
        <v>0</v>
      </c>
      <c r="CR37" s="1390">
        <v>38287</v>
      </c>
      <c r="CS37" s="1390">
        <v>10365</v>
      </c>
      <c r="CT37" s="1389" t="s">
        <v>564</v>
      </c>
      <c r="CU37" s="1391"/>
    </row>
    <row r="38" spans="1:99" s="1400" customFormat="1" ht="14.25" customHeight="1">
      <c r="A38" s="1398"/>
      <c r="B38" s="1683"/>
      <c r="C38" s="1672" t="s">
        <v>548</v>
      </c>
      <c r="D38" s="1672"/>
      <c r="E38" s="1385">
        <f t="shared" si="0"/>
        <v>23662</v>
      </c>
      <c r="F38" s="1399">
        <f t="shared" si="0"/>
        <v>0</v>
      </c>
      <c r="G38" s="1399">
        <f t="shared" si="0"/>
        <v>0</v>
      </c>
      <c r="H38" s="1399">
        <f t="shared" si="0"/>
        <v>0</v>
      </c>
      <c r="I38" s="1399">
        <f t="shared" si="0"/>
        <v>0</v>
      </c>
      <c r="J38" s="1399">
        <f t="shared" si="0"/>
        <v>0</v>
      </c>
      <c r="K38" s="1399">
        <f t="shared" si="0"/>
        <v>0</v>
      </c>
      <c r="L38" s="1399">
        <f t="shared" si="0"/>
        <v>0</v>
      </c>
      <c r="M38" s="1399">
        <f t="shared" si="0"/>
        <v>23662</v>
      </c>
      <c r="N38" s="237"/>
      <c r="O38" s="1402"/>
      <c r="Q38" s="1396"/>
      <c r="R38" s="1396"/>
      <c r="S38" s="1466"/>
      <c r="T38" s="1466"/>
      <c r="U38" s="1466"/>
      <c r="V38" s="1466"/>
      <c r="W38" s="1401"/>
      <c r="X38" s="1401"/>
      <c r="AM38" s="1396"/>
      <c r="AN38" s="1396"/>
      <c r="AO38" s="1395"/>
      <c r="AP38" s="1395"/>
      <c r="AQ38" s="1397" t="s">
        <v>548</v>
      </c>
      <c r="AR38" s="1389">
        <v>23662</v>
      </c>
      <c r="AS38" s="1389">
        <v>0</v>
      </c>
      <c r="AT38" s="1389">
        <v>0</v>
      </c>
      <c r="AU38" s="1389">
        <v>0</v>
      </c>
      <c r="AV38" s="1389">
        <v>0</v>
      </c>
      <c r="AW38" s="1389">
        <v>0</v>
      </c>
      <c r="AX38" s="1389">
        <v>0</v>
      </c>
      <c r="AY38" s="1389">
        <v>0</v>
      </c>
      <c r="AZ38" s="1389">
        <v>23662</v>
      </c>
      <c r="BA38" s="1389">
        <v>22841</v>
      </c>
      <c r="BB38" s="1389">
        <v>0</v>
      </c>
      <c r="BC38" s="1389">
        <v>0</v>
      </c>
      <c r="BD38" s="1389">
        <v>0</v>
      </c>
      <c r="BE38" s="1389">
        <v>0</v>
      </c>
      <c r="BF38" s="1389">
        <v>0</v>
      </c>
      <c r="BG38" s="1389">
        <v>0</v>
      </c>
      <c r="BH38" s="1389">
        <v>0</v>
      </c>
      <c r="BI38" s="1389">
        <v>22841</v>
      </c>
      <c r="BJ38" s="1389">
        <v>23606</v>
      </c>
      <c r="BK38" s="1389">
        <v>0</v>
      </c>
      <c r="BL38" s="1389">
        <v>0</v>
      </c>
      <c r="BM38" s="1389">
        <v>0</v>
      </c>
      <c r="BN38" s="1389">
        <v>0</v>
      </c>
      <c r="BO38" s="1389">
        <v>0</v>
      </c>
      <c r="BP38" s="1389">
        <v>0</v>
      </c>
      <c r="BQ38" s="1389">
        <v>0</v>
      </c>
      <c r="BR38" s="1389">
        <v>23606</v>
      </c>
      <c r="BS38" s="1389">
        <v>24377</v>
      </c>
      <c r="BT38" s="1389">
        <v>0</v>
      </c>
      <c r="BU38" s="1389">
        <v>0</v>
      </c>
      <c r="BV38" s="1389">
        <v>0</v>
      </c>
      <c r="BW38" s="1389">
        <v>0</v>
      </c>
      <c r="BX38" s="1389">
        <v>0</v>
      </c>
      <c r="BY38" s="1389">
        <v>0</v>
      </c>
      <c r="BZ38" s="1389">
        <v>0</v>
      </c>
      <c r="CA38" s="1389">
        <v>24377</v>
      </c>
      <c r="CB38" s="1390">
        <v>25397</v>
      </c>
      <c r="CC38" s="1390">
        <v>0</v>
      </c>
      <c r="CD38" s="1390">
        <v>0</v>
      </c>
      <c r="CE38" s="1390">
        <v>0</v>
      </c>
      <c r="CF38" s="1390">
        <v>0</v>
      </c>
      <c r="CG38" s="1390">
        <v>0</v>
      </c>
      <c r="CH38" s="1390">
        <v>0</v>
      </c>
      <c r="CI38" s="1390">
        <v>0</v>
      </c>
      <c r="CJ38" s="1390">
        <v>25397</v>
      </c>
      <c r="CK38" s="1390">
        <v>25577</v>
      </c>
      <c r="CL38" s="1390">
        <v>0</v>
      </c>
      <c r="CM38" s="1390">
        <v>0</v>
      </c>
      <c r="CN38" s="1390">
        <v>0</v>
      </c>
      <c r="CO38" s="1390">
        <v>0</v>
      </c>
      <c r="CP38" s="1390">
        <v>0</v>
      </c>
      <c r="CQ38" s="1390">
        <v>0</v>
      </c>
      <c r="CR38" s="1390">
        <v>0</v>
      </c>
      <c r="CS38" s="1390">
        <v>25577</v>
      </c>
      <c r="CT38" s="1389" t="s">
        <v>565</v>
      </c>
      <c r="CU38" s="1391"/>
    </row>
    <row r="39" spans="1:99" s="1400" customFormat="1" ht="6.75" customHeight="1">
      <c r="A39" s="1398"/>
      <c r="B39" s="1683"/>
      <c r="C39" s="202"/>
      <c r="E39" s="1403"/>
      <c r="F39" s="1403"/>
      <c r="G39" s="1403"/>
      <c r="H39" s="1404"/>
      <c r="I39" s="1403"/>
      <c r="J39" s="1405"/>
      <c r="K39" s="1405"/>
      <c r="L39" s="1405"/>
      <c r="M39" s="1405"/>
      <c r="N39" s="237"/>
      <c r="O39" s="1402"/>
      <c r="Q39" s="1396"/>
      <c r="R39" s="1396"/>
      <c r="S39" s="1466"/>
      <c r="T39" s="1466"/>
      <c r="U39" s="1466"/>
      <c r="V39" s="1466"/>
      <c r="W39" s="1401"/>
      <c r="X39" s="1401"/>
    </row>
    <row r="40" spans="1:99" s="1400" customFormat="1" ht="13.5" customHeight="1">
      <c r="A40" s="1398"/>
      <c r="B40" s="1683"/>
      <c r="C40" s="1383" t="s">
        <v>566</v>
      </c>
      <c r="D40" s="1384"/>
      <c r="E40" s="1406">
        <f>+E30/$E$30*100</f>
        <v>100</v>
      </c>
      <c r="F40" s="1407">
        <f>+F30/$E30*100</f>
        <v>4.9831477687806585</v>
      </c>
      <c r="G40" s="1406">
        <f t="shared" ref="G40:M40" si="1">+G30/$E30*100</f>
        <v>15.032109891313027</v>
      </c>
      <c r="H40" s="1406">
        <f t="shared" si="1"/>
        <v>25.067863440426574</v>
      </c>
      <c r="I40" s="1406">
        <f t="shared" si="1"/>
        <v>21.344602640408894</v>
      </c>
      <c r="J40" s="1406">
        <f t="shared" si="1"/>
        <v>17.108266608274391</v>
      </c>
      <c r="K40" s="1406">
        <f t="shared" si="1"/>
        <v>10.646562179987153</v>
      </c>
      <c r="L40" s="1406">
        <f t="shared" si="1"/>
        <v>3.8309885185856678</v>
      </c>
      <c r="M40" s="1406">
        <f t="shared" si="1"/>
        <v>1.9864589522236358</v>
      </c>
      <c r="N40" s="237"/>
      <c r="O40" s="1402"/>
      <c r="Q40" s="1396"/>
      <c r="R40" s="1396"/>
      <c r="S40" s="1466"/>
      <c r="T40" s="1466"/>
      <c r="U40" s="1466"/>
      <c r="V40" s="1466"/>
      <c r="W40" s="1401"/>
      <c r="X40" s="1401"/>
    </row>
    <row r="41" spans="1:99" s="1400" customFormat="1" ht="14.25" customHeight="1">
      <c r="A41" s="1398"/>
      <c r="B41" s="1683"/>
      <c r="C41" s="1672" t="s">
        <v>552</v>
      </c>
      <c r="D41" s="1672"/>
      <c r="E41" s="1407">
        <f>+E31/$E$30*100</f>
        <v>18.967059425020253</v>
      </c>
      <c r="F41" s="1408">
        <f>+F31/$E$30*100</f>
        <v>4.9831477687806585</v>
      </c>
      <c r="G41" s="1408">
        <f t="shared" ref="E41:M48" si="2">+G31/$E$30*100</f>
        <v>8.3161780917478563</v>
      </c>
      <c r="H41" s="1408">
        <f t="shared" si="2"/>
        <v>5.0142356278918863</v>
      </c>
      <c r="I41" s="1408">
        <f t="shared" si="2"/>
        <v>0.56606019392998252</v>
      </c>
      <c r="J41" s="1408">
        <f t="shared" si="2"/>
        <v>6.5239303692223166E-2</v>
      </c>
      <c r="K41" s="1408">
        <f t="shared" si="2"/>
        <v>1.7226390428354537E-2</v>
      </c>
      <c r="L41" s="1408">
        <f t="shared" si="2"/>
        <v>4.6707122735771779E-3</v>
      </c>
      <c r="M41" s="1408">
        <f t="shared" si="2"/>
        <v>3.0133627571465665E-4</v>
      </c>
      <c r="N41" s="237"/>
      <c r="O41" s="1402"/>
      <c r="P41" s="1409"/>
      <c r="Q41" s="1468"/>
      <c r="R41" s="1395"/>
      <c r="S41" s="1469"/>
      <c r="T41" s="1470"/>
      <c r="U41" s="1470"/>
      <c r="V41" s="1470"/>
      <c r="W41" s="1411"/>
      <c r="X41" s="1411"/>
      <c r="Y41" s="1412"/>
      <c r="Z41" s="1412"/>
      <c r="AA41" s="1412"/>
      <c r="AB41" s="1412"/>
      <c r="AC41" s="1412"/>
    </row>
    <row r="42" spans="1:99" s="1400" customFormat="1" ht="14.25" customHeight="1">
      <c r="A42" s="1398"/>
      <c r="B42" s="1683"/>
      <c r="C42" s="1672" t="s">
        <v>542</v>
      </c>
      <c r="D42" s="1672"/>
      <c r="E42" s="1406">
        <f t="shared" si="2"/>
        <v>21.84321373129141</v>
      </c>
      <c r="F42" s="1408">
        <f t="shared" si="2"/>
        <v>0</v>
      </c>
      <c r="G42" s="1408">
        <f>+G32/$E$30*100</f>
        <v>6.7159317995651726</v>
      </c>
      <c r="H42" s="1408">
        <f>+H32/$E$30*100</f>
        <v>11.969830212075449</v>
      </c>
      <c r="I42" s="1408">
        <f t="shared" si="2"/>
        <v>2.5786349567155553</v>
      </c>
      <c r="J42" s="1408">
        <f t="shared" si="2"/>
        <v>0.46918058128772044</v>
      </c>
      <c r="K42" s="1408">
        <f t="shared" si="2"/>
        <v>9.1003555265826305E-2</v>
      </c>
      <c r="L42" s="1408">
        <f t="shared" si="2"/>
        <v>1.4564586659541738E-2</v>
      </c>
      <c r="M42" s="1408">
        <f t="shared" si="2"/>
        <v>4.0680397221478648E-3</v>
      </c>
      <c r="N42" s="237"/>
      <c r="O42" s="1402"/>
      <c r="P42" s="1409"/>
      <c r="Q42" s="1395"/>
      <c r="R42" s="1395"/>
      <c r="S42" s="1469"/>
      <c r="T42" s="1469"/>
      <c r="U42" s="1469"/>
      <c r="V42" s="1469"/>
      <c r="W42" s="1410"/>
      <c r="X42" s="1410"/>
      <c r="Y42" s="1413"/>
      <c r="Z42" s="1413"/>
      <c r="AA42" s="1413"/>
      <c r="AB42" s="1413"/>
      <c r="AC42" s="1413"/>
    </row>
    <row r="43" spans="1:99" s="1400" customFormat="1" ht="14.25" customHeight="1">
      <c r="A43" s="1398"/>
      <c r="B43" s="1683"/>
      <c r="C43" s="1672" t="s">
        <v>555</v>
      </c>
      <c r="D43" s="1672"/>
      <c r="E43" s="1406">
        <f t="shared" si="2"/>
        <v>19.901452993298783</v>
      </c>
      <c r="F43" s="1408">
        <f t="shared" si="2"/>
        <v>0</v>
      </c>
      <c r="G43" s="1408">
        <f t="shared" si="2"/>
        <v>0</v>
      </c>
      <c r="H43" s="1408">
        <f t="shared" si="2"/>
        <v>8.0837976004592367</v>
      </c>
      <c r="I43" s="1408">
        <f t="shared" si="2"/>
        <v>10.156187613974168</v>
      </c>
      <c r="J43" s="1408">
        <f t="shared" si="2"/>
        <v>1.5275740270228326</v>
      </c>
      <c r="K43" s="1408">
        <f t="shared" si="2"/>
        <v>0.11792292922966896</v>
      </c>
      <c r="L43" s="1408">
        <f t="shared" si="2"/>
        <v>1.4564586659541738E-2</v>
      </c>
      <c r="M43" s="1408">
        <f t="shared" si="2"/>
        <v>1.4062359533350644E-3</v>
      </c>
      <c r="N43" s="237"/>
      <c r="O43" s="1402"/>
      <c r="P43" s="1409"/>
      <c r="Q43" s="1395"/>
      <c r="R43" s="1395"/>
      <c r="S43" s="1469"/>
      <c r="T43" s="1469"/>
      <c r="U43" s="1469"/>
      <c r="V43" s="1469"/>
      <c r="W43" s="1410"/>
      <c r="X43" s="1410"/>
      <c r="Y43" s="1413"/>
      <c r="Z43" s="1413"/>
      <c r="AA43" s="1413"/>
      <c r="AB43" s="1413"/>
      <c r="AC43" s="1413"/>
    </row>
    <row r="44" spans="1:99" s="1400" customFormat="1" ht="14.25" customHeight="1">
      <c r="A44" s="1398"/>
      <c r="B44" s="1683"/>
      <c r="C44" s="1672" t="s">
        <v>557</v>
      </c>
      <c r="D44" s="1672"/>
      <c r="E44" s="1406">
        <f t="shared" si="2"/>
        <v>14.394733445463908</v>
      </c>
      <c r="F44" s="1408">
        <f t="shared" si="2"/>
        <v>0</v>
      </c>
      <c r="G44" s="1408">
        <f t="shared" si="2"/>
        <v>0</v>
      </c>
      <c r="H44" s="1408">
        <f t="shared" si="2"/>
        <v>0</v>
      </c>
      <c r="I44" s="1408">
        <f t="shared" si="2"/>
        <v>8.0437198757891881</v>
      </c>
      <c r="J44" s="1408">
        <f t="shared" si="2"/>
        <v>5.9216093767813369</v>
      </c>
      <c r="K44" s="1408">
        <f t="shared" si="2"/>
        <v>0.39796477479382325</v>
      </c>
      <c r="L44" s="1408">
        <f t="shared" si="2"/>
        <v>2.611581056193691E-2</v>
      </c>
      <c r="M44" s="1408">
        <f t="shared" si="2"/>
        <v>5.3236075376256005E-3</v>
      </c>
      <c r="N44" s="237"/>
      <c r="O44" s="1402"/>
      <c r="P44" s="1409"/>
      <c r="Q44" s="1468"/>
      <c r="R44" s="1395"/>
      <c r="S44" s="1469"/>
      <c r="T44" s="1469"/>
      <c r="U44" s="1469"/>
      <c r="V44" s="1469"/>
      <c r="W44" s="1410"/>
      <c r="X44" s="1410"/>
      <c r="Y44" s="1413"/>
      <c r="Z44" s="1413"/>
      <c r="AA44" s="1413"/>
      <c r="AB44" s="1413"/>
      <c r="AC44" s="1413"/>
    </row>
    <row r="45" spans="1:99" s="1400" customFormat="1" ht="14.25" customHeight="1">
      <c r="A45" s="1398"/>
      <c r="B45" s="1683"/>
      <c r="C45" s="1672" t="s">
        <v>559</v>
      </c>
      <c r="D45" s="1672"/>
      <c r="E45" s="1406">
        <f t="shared" si="2"/>
        <v>13.673033065127308</v>
      </c>
      <c r="F45" s="1408">
        <f t="shared" si="2"/>
        <v>0</v>
      </c>
      <c r="G45" s="1408">
        <f t="shared" si="2"/>
        <v>0</v>
      </c>
      <c r="H45" s="1408">
        <f t="shared" si="2"/>
        <v>0</v>
      </c>
      <c r="I45" s="1408">
        <f t="shared" si="2"/>
        <v>0</v>
      </c>
      <c r="J45" s="1408">
        <f t="shared" si="2"/>
        <v>9.1246633194902795</v>
      </c>
      <c r="K45" s="1408">
        <f t="shared" si="2"/>
        <v>4.3010228859879129</v>
      </c>
      <c r="L45" s="1408">
        <f t="shared" si="2"/>
        <v>0.22961824209456835</v>
      </c>
      <c r="M45" s="1408">
        <f t="shared" si="2"/>
        <v>1.772861755454563E-2</v>
      </c>
      <c r="N45" s="237"/>
      <c r="O45" s="1402"/>
      <c r="P45" s="1409"/>
      <c r="Q45" s="1395"/>
      <c r="R45" s="1395"/>
      <c r="S45" s="1469"/>
      <c r="T45" s="1469"/>
      <c r="U45" s="1469"/>
      <c r="V45" s="1469"/>
      <c r="W45" s="1410"/>
      <c r="X45" s="1410"/>
      <c r="Y45" s="1413"/>
      <c r="Z45" s="1413"/>
      <c r="AA45" s="1413"/>
      <c r="AB45" s="1413"/>
      <c r="AC45" s="1413"/>
    </row>
    <row r="46" spans="1:99" s="1400" customFormat="1" ht="14.25" customHeight="1">
      <c r="A46" s="1398"/>
      <c r="B46" s="1683"/>
      <c r="C46" s="1672" t="s">
        <v>561</v>
      </c>
      <c r="D46" s="1672"/>
      <c r="E46" s="1406">
        <f t="shared" si="2"/>
        <v>7.6416368385605979</v>
      </c>
      <c r="F46" s="1408">
        <f t="shared" si="2"/>
        <v>0</v>
      </c>
      <c r="G46" s="1408">
        <f t="shared" si="2"/>
        <v>0</v>
      </c>
      <c r="H46" s="1408">
        <f t="shared" si="2"/>
        <v>0</v>
      </c>
      <c r="I46" s="1408">
        <f t="shared" si="2"/>
        <v>0</v>
      </c>
      <c r="J46" s="1408">
        <f t="shared" si="2"/>
        <v>0</v>
      </c>
      <c r="K46" s="1408">
        <f t="shared" si="2"/>
        <v>5.7214216442815662</v>
      </c>
      <c r="L46" s="1408">
        <f t="shared" si="2"/>
        <v>1.6829630998663574</v>
      </c>
      <c r="M46" s="1408">
        <f t="shared" si="2"/>
        <v>0.23725209441267298</v>
      </c>
      <c r="N46" s="237"/>
      <c r="O46" s="1402"/>
      <c r="P46" s="1409"/>
      <c r="Q46" s="1395"/>
      <c r="R46" s="1395"/>
      <c r="S46" s="1469"/>
      <c r="T46" s="1469"/>
      <c r="U46" s="1469"/>
      <c r="V46" s="1469"/>
      <c r="W46" s="1410"/>
      <c r="X46" s="1410"/>
      <c r="Y46" s="1413"/>
      <c r="Z46" s="1413"/>
      <c r="AA46" s="1413"/>
      <c r="AB46" s="1413"/>
      <c r="AC46" s="1413"/>
    </row>
    <row r="47" spans="1:99" s="1400" customFormat="1" ht="14.25" customHeight="1">
      <c r="A47" s="1398"/>
      <c r="B47" s="1683"/>
      <c r="C47" s="1672" t="s">
        <v>563</v>
      </c>
      <c r="D47" s="1672"/>
      <c r="E47" s="1406">
        <f t="shared" si="2"/>
        <v>2.3905006752443709</v>
      </c>
      <c r="F47" s="1408">
        <f t="shared" si="2"/>
        <v>0</v>
      </c>
      <c r="G47" s="1408">
        <f t="shared" si="2"/>
        <v>0</v>
      </c>
      <c r="H47" s="1408">
        <f t="shared" si="2"/>
        <v>0</v>
      </c>
      <c r="I47" s="1408">
        <f t="shared" si="2"/>
        <v>0</v>
      </c>
      <c r="J47" s="1408">
        <f t="shared" si="2"/>
        <v>0</v>
      </c>
      <c r="K47" s="1408">
        <f t="shared" si="2"/>
        <v>0</v>
      </c>
      <c r="L47" s="1408">
        <f t="shared" si="2"/>
        <v>1.8584914804701449</v>
      </c>
      <c r="M47" s="1408">
        <f t="shared" si="2"/>
        <v>0.53200919477422626</v>
      </c>
      <c r="N47" s="237"/>
      <c r="O47" s="1402"/>
      <c r="P47" s="1409"/>
      <c r="Q47" s="1395"/>
      <c r="R47" s="1395"/>
      <c r="S47" s="1469"/>
      <c r="T47" s="1469"/>
      <c r="U47" s="1469"/>
      <c r="V47" s="1469"/>
      <c r="W47" s="1410"/>
      <c r="X47" s="1410"/>
      <c r="Y47" s="1413"/>
      <c r="Z47" s="1413"/>
      <c r="AA47" s="1413"/>
      <c r="AB47" s="1413"/>
      <c r="AC47" s="1413"/>
    </row>
    <row r="48" spans="1:99" s="1400" customFormat="1" ht="14.25" customHeight="1">
      <c r="A48" s="1398"/>
      <c r="B48" s="1683"/>
      <c r="C48" s="1672" t="s">
        <v>548</v>
      </c>
      <c r="D48" s="1672"/>
      <c r="E48" s="1406">
        <f t="shared" si="2"/>
        <v>1.1883698259933675</v>
      </c>
      <c r="F48" s="1408">
        <f t="shared" si="2"/>
        <v>0</v>
      </c>
      <c r="G48" s="1408">
        <f t="shared" si="2"/>
        <v>0</v>
      </c>
      <c r="H48" s="1408">
        <f t="shared" si="2"/>
        <v>0</v>
      </c>
      <c r="I48" s="1408">
        <f t="shared" si="2"/>
        <v>0</v>
      </c>
      <c r="J48" s="1408">
        <f t="shared" si="2"/>
        <v>0</v>
      </c>
      <c r="K48" s="1408">
        <f t="shared" si="2"/>
        <v>0</v>
      </c>
      <c r="L48" s="1408">
        <f t="shared" si="2"/>
        <v>0</v>
      </c>
      <c r="M48" s="1408">
        <f t="shared" si="2"/>
        <v>1.1883698259933675</v>
      </c>
      <c r="N48" s="237"/>
      <c r="O48" s="1402"/>
      <c r="P48" s="1409"/>
      <c r="Q48" s="1395"/>
      <c r="R48" s="1395"/>
      <c r="S48" s="1469"/>
      <c r="T48" s="1469"/>
      <c r="U48" s="1469"/>
      <c r="V48" s="1469"/>
      <c r="W48" s="1410"/>
      <c r="X48" s="1410"/>
      <c r="Y48" s="1413"/>
      <c r="Z48" s="1413"/>
      <c r="AA48" s="1413"/>
      <c r="AB48" s="1413"/>
      <c r="AC48" s="1413"/>
    </row>
    <row r="49" spans="1:29" s="1400" customFormat="1" ht="6.75" customHeight="1">
      <c r="A49" s="1398"/>
      <c r="B49" s="1683"/>
      <c r="C49" s="188"/>
      <c r="D49" s="1414"/>
      <c r="E49" s="1403"/>
      <c r="F49" s="1403"/>
      <c r="G49" s="1403"/>
      <c r="H49" s="1404"/>
      <c r="I49" s="1403"/>
      <c r="J49" s="1405"/>
      <c r="K49" s="1405"/>
      <c r="L49" s="1405"/>
      <c r="M49" s="1405"/>
      <c r="N49" s="237"/>
      <c r="O49" s="1402"/>
      <c r="P49" s="1409"/>
      <c r="Q49" s="1395"/>
      <c r="R49" s="1395"/>
      <c r="S49" s="1469"/>
      <c r="T49" s="1469"/>
      <c r="U49" s="1469"/>
      <c r="V49" s="1469"/>
      <c r="W49" s="1410"/>
      <c r="X49" s="1410"/>
      <c r="Y49" s="1413"/>
      <c r="Z49" s="1413"/>
      <c r="AA49" s="1413"/>
      <c r="AB49" s="1413"/>
      <c r="AC49" s="1413"/>
    </row>
    <row r="50" spans="1:29" s="1400" customFormat="1" ht="13.5" customHeight="1">
      <c r="A50" s="1398"/>
      <c r="B50" s="1683"/>
      <c r="C50" s="1383" t="s">
        <v>567</v>
      </c>
      <c r="D50" s="1384"/>
      <c r="E50" s="1406">
        <f t="shared" ref="E50:M58" si="3">+E30/$E30*100</f>
        <v>100</v>
      </c>
      <c r="F50" s="1406">
        <f t="shared" si="3"/>
        <v>4.9831477687806585</v>
      </c>
      <c r="G50" s="1406">
        <f t="shared" si="3"/>
        <v>15.032109891313027</v>
      </c>
      <c r="H50" s="1406">
        <f t="shared" si="3"/>
        <v>25.067863440426574</v>
      </c>
      <c r="I50" s="1406">
        <f t="shared" si="3"/>
        <v>21.344602640408894</v>
      </c>
      <c r="J50" s="1406">
        <f t="shared" si="3"/>
        <v>17.108266608274391</v>
      </c>
      <c r="K50" s="1406">
        <f t="shared" si="3"/>
        <v>10.646562179987153</v>
      </c>
      <c r="L50" s="1406">
        <f t="shared" si="3"/>
        <v>3.8309885185856678</v>
      </c>
      <c r="M50" s="1406">
        <f t="shared" si="3"/>
        <v>1.9864589522236358</v>
      </c>
      <c r="N50" s="237"/>
      <c r="O50" s="1402"/>
      <c r="P50" s="1409"/>
      <c r="Q50" s="1395"/>
      <c r="R50" s="1395"/>
      <c r="S50" s="1469"/>
      <c r="T50" s="1469"/>
      <c r="U50" s="1469"/>
      <c r="V50" s="1469"/>
      <c r="W50" s="1410"/>
      <c r="X50" s="1410"/>
      <c r="Y50" s="1413"/>
      <c r="Z50" s="1413"/>
      <c r="AA50" s="1413"/>
      <c r="AB50" s="1413"/>
      <c r="AC50" s="1413"/>
    </row>
    <row r="51" spans="1:29" s="1400" customFormat="1" ht="14.25" customHeight="1">
      <c r="A51" s="1398"/>
      <c r="B51" s="1683"/>
      <c r="C51" s="1672" t="s">
        <v>552</v>
      </c>
      <c r="D51" s="1672"/>
      <c r="E51" s="1406">
        <f t="shared" si="3"/>
        <v>100</v>
      </c>
      <c r="F51" s="1415">
        <f t="shared" si="3"/>
        <v>26.272642780921412</v>
      </c>
      <c r="G51" s="1408">
        <f t="shared" si="3"/>
        <v>43.845373736624836</v>
      </c>
      <c r="H51" s="1408">
        <f t="shared" si="3"/>
        <v>26.436547255593005</v>
      </c>
      <c r="I51" s="1408">
        <f t="shared" si="3"/>
        <v>2.9844383425259293</v>
      </c>
      <c r="J51" s="1408">
        <f t="shared" si="3"/>
        <v>0.34396108658869506</v>
      </c>
      <c r="K51" s="1408">
        <f t="shared" si="3"/>
        <v>9.0822673364066533E-2</v>
      </c>
      <c r="L51" s="1408">
        <f t="shared" si="3"/>
        <v>2.4625389571015122E-2</v>
      </c>
      <c r="M51" s="1408">
        <f t="shared" si="3"/>
        <v>1.5887348110332337E-3</v>
      </c>
      <c r="N51" s="237"/>
      <c r="O51" s="1402"/>
      <c r="P51" s="1409"/>
      <c r="Q51" s="1395"/>
      <c r="R51" s="1395"/>
      <c r="S51" s="1469"/>
      <c r="T51" s="1469"/>
      <c r="U51" s="1469"/>
      <c r="V51" s="1469"/>
      <c r="W51" s="1410"/>
      <c r="X51" s="1410"/>
      <c r="Y51" s="1413"/>
      <c r="Z51" s="1413"/>
      <c r="AA51" s="1413"/>
      <c r="AB51" s="1413"/>
      <c r="AC51" s="1413"/>
    </row>
    <row r="52" spans="1:29" s="1400" customFormat="1" ht="14.25" customHeight="1">
      <c r="A52" s="1391"/>
      <c r="B52" s="1683"/>
      <c r="C52" s="1672" t="s">
        <v>542</v>
      </c>
      <c r="D52" s="1672"/>
      <c r="E52" s="1406">
        <f t="shared" si="3"/>
        <v>100</v>
      </c>
      <c r="F52" s="1408">
        <f t="shared" si="3"/>
        <v>0</v>
      </c>
      <c r="G52" s="1415">
        <f t="shared" si="3"/>
        <v>30.746079227088686</v>
      </c>
      <c r="H52" s="1408">
        <f t="shared" si="3"/>
        <v>54.798851301482777</v>
      </c>
      <c r="I52" s="1408">
        <f t="shared" si="3"/>
        <v>11.805199493248292</v>
      </c>
      <c r="J52" s="1408">
        <f t="shared" si="3"/>
        <v>2.1479466669119187</v>
      </c>
      <c r="K52" s="1408">
        <f t="shared" si="3"/>
        <v>0.41662163995337148</v>
      </c>
      <c r="L52" s="1408">
        <f t="shared" si="3"/>
        <v>6.6677856283928111E-2</v>
      </c>
      <c r="M52" s="1408">
        <f t="shared" si="3"/>
        <v>1.8623815031028196E-2</v>
      </c>
      <c r="N52" s="237"/>
      <c r="O52" s="1402"/>
      <c r="P52" s="1409"/>
      <c r="Q52" s="1395"/>
      <c r="R52" s="1395"/>
      <c r="S52" s="1469"/>
      <c r="T52" s="1469"/>
      <c r="U52" s="1469"/>
      <c r="V52" s="1469"/>
      <c r="W52" s="1410"/>
      <c r="X52" s="1410"/>
      <c r="Y52" s="1413"/>
      <c r="Z52" s="1413"/>
      <c r="AA52" s="1413"/>
      <c r="AB52" s="1413"/>
      <c r="AC52" s="1413"/>
    </row>
    <row r="53" spans="1:29" s="1400" customFormat="1" ht="14.25" customHeight="1">
      <c r="A53" s="1391"/>
      <c r="B53" s="1683"/>
      <c r="C53" s="1672" t="s">
        <v>555</v>
      </c>
      <c r="D53" s="1672"/>
      <c r="E53" s="1406">
        <f t="shared" si="3"/>
        <v>100</v>
      </c>
      <c r="F53" s="1408">
        <f t="shared" si="3"/>
        <v>0</v>
      </c>
      <c r="G53" s="1408">
        <f t="shared" si="3"/>
        <v>0</v>
      </c>
      <c r="H53" s="1415">
        <f t="shared" si="3"/>
        <v>40.619132699412511</v>
      </c>
      <c r="I53" s="1408">
        <f t="shared" si="3"/>
        <v>51.032392546383221</v>
      </c>
      <c r="J53" s="1408">
        <f t="shared" si="3"/>
        <v>7.675690953505744</v>
      </c>
      <c r="K53" s="1408">
        <f t="shared" si="3"/>
        <v>0.5925342700825712</v>
      </c>
      <c r="L53" s="1408">
        <f t="shared" si="3"/>
        <v>7.3183534209516884E-2</v>
      </c>
      <c r="M53" s="1408">
        <f t="shared" si="3"/>
        <v>7.0659964064361128E-3</v>
      </c>
      <c r="N53" s="237"/>
      <c r="O53" s="1402"/>
      <c r="P53" s="1409"/>
      <c r="Q53" s="1395"/>
      <c r="R53" s="1395"/>
      <c r="S53" s="1469"/>
      <c r="T53" s="1469"/>
      <c r="U53" s="1469"/>
      <c r="V53" s="1469"/>
      <c r="W53" s="1410"/>
      <c r="X53" s="1410"/>
      <c r="Y53" s="1413"/>
      <c r="Z53" s="1413"/>
      <c r="AA53" s="1413"/>
      <c r="AB53" s="1413"/>
      <c r="AC53" s="1413"/>
    </row>
    <row r="54" spans="1:29" s="1400" customFormat="1" ht="14.25" customHeight="1">
      <c r="A54" s="1391"/>
      <c r="B54" s="1683"/>
      <c r="C54" s="1672" t="s">
        <v>557</v>
      </c>
      <c r="D54" s="1672"/>
      <c r="E54" s="1406">
        <f t="shared" si="3"/>
        <v>100</v>
      </c>
      <c r="F54" s="1408">
        <f t="shared" si="3"/>
        <v>0</v>
      </c>
      <c r="G54" s="1408">
        <f t="shared" si="3"/>
        <v>0</v>
      </c>
      <c r="H54" s="1408">
        <f t="shared" si="3"/>
        <v>0</v>
      </c>
      <c r="I54" s="1415">
        <f t="shared" si="3"/>
        <v>55.879602816292071</v>
      </c>
      <c r="J54" s="1408">
        <f t="shared" si="3"/>
        <v>41.137332616932639</v>
      </c>
      <c r="K54" s="1408">
        <f t="shared" si="3"/>
        <v>2.7646553949856605</v>
      </c>
      <c r="L54" s="1408">
        <f t="shared" si="3"/>
        <v>0.18142614909042698</v>
      </c>
      <c r="M54" s="1408">
        <f t="shared" si="3"/>
        <v>3.6983022699202422E-2</v>
      </c>
      <c r="N54" s="237"/>
      <c r="O54" s="1402"/>
      <c r="P54" s="1409"/>
      <c r="Q54" s="1395"/>
      <c r="R54" s="1395"/>
      <c r="S54" s="1469"/>
      <c r="T54" s="1469"/>
      <c r="U54" s="1469"/>
      <c r="V54" s="1469"/>
      <c r="W54" s="1410"/>
      <c r="X54" s="1410"/>
      <c r="Y54" s="1413"/>
      <c r="Z54" s="1413"/>
      <c r="AA54" s="1413"/>
      <c r="AB54" s="1413"/>
      <c r="AC54" s="1413"/>
    </row>
    <row r="55" spans="1:29" s="1400" customFormat="1" ht="14.25" customHeight="1">
      <c r="A55" s="1391"/>
      <c r="B55" s="1683"/>
      <c r="C55" s="1672" t="s">
        <v>559</v>
      </c>
      <c r="D55" s="1672"/>
      <c r="E55" s="1406">
        <f t="shared" si="3"/>
        <v>100</v>
      </c>
      <c r="F55" s="1408">
        <f t="shared" si="3"/>
        <v>0</v>
      </c>
      <c r="G55" s="1408">
        <f t="shared" si="3"/>
        <v>0</v>
      </c>
      <c r="H55" s="1408">
        <f t="shared" si="3"/>
        <v>0</v>
      </c>
      <c r="I55" s="1408">
        <f t="shared" si="3"/>
        <v>0</v>
      </c>
      <c r="J55" s="1415">
        <f t="shared" si="3"/>
        <v>66.734741853016359</v>
      </c>
      <c r="K55" s="1408">
        <f t="shared" si="3"/>
        <v>31.456245775910201</v>
      </c>
      <c r="L55" s="1408">
        <f t="shared" si="3"/>
        <v>1.6793511798066467</v>
      </c>
      <c r="M55" s="1408">
        <f t="shared" si="3"/>
        <v>0.12966119126678616</v>
      </c>
      <c r="N55" s="237"/>
      <c r="O55" s="1402"/>
      <c r="P55" s="1409"/>
      <c r="Q55" s="1395"/>
      <c r="R55" s="1395"/>
      <c r="S55" s="1469"/>
      <c r="T55" s="1469"/>
      <c r="U55" s="1469"/>
      <c r="V55" s="1469"/>
      <c r="W55" s="1410"/>
      <c r="X55" s="1410"/>
      <c r="Y55" s="1413"/>
      <c r="Z55" s="1413"/>
      <c r="AA55" s="1413"/>
      <c r="AB55" s="1413"/>
      <c r="AC55" s="1413"/>
    </row>
    <row r="56" spans="1:29" s="1400" customFormat="1" ht="14.25" customHeight="1">
      <c r="A56" s="1391"/>
      <c r="B56" s="1683"/>
      <c r="C56" s="1672" t="s">
        <v>561</v>
      </c>
      <c r="D56" s="1672"/>
      <c r="E56" s="1406">
        <f t="shared" si="3"/>
        <v>100</v>
      </c>
      <c r="F56" s="1408">
        <f t="shared" si="3"/>
        <v>0</v>
      </c>
      <c r="G56" s="1408">
        <f t="shared" si="3"/>
        <v>0</v>
      </c>
      <c r="H56" s="1408">
        <f t="shared" si="3"/>
        <v>0</v>
      </c>
      <c r="I56" s="1408">
        <f t="shared" si="3"/>
        <v>0</v>
      </c>
      <c r="J56" s="1408">
        <f t="shared" si="3"/>
        <v>0</v>
      </c>
      <c r="K56" s="1415">
        <f t="shared" si="3"/>
        <v>74.871676908415765</v>
      </c>
      <c r="L56" s="1408">
        <f t="shared" si="3"/>
        <v>22.023594361013441</v>
      </c>
      <c r="M56" s="1408">
        <f t="shared" si="3"/>
        <v>3.1047287305707991</v>
      </c>
      <c r="N56" s="1416"/>
      <c r="O56" s="1402"/>
      <c r="P56" s="1409"/>
      <c r="Q56" s="1395"/>
      <c r="R56" s="1395"/>
      <c r="S56" s="1469"/>
      <c r="T56" s="1469"/>
      <c r="U56" s="1469"/>
      <c r="V56" s="1469"/>
      <c r="W56" s="1410"/>
      <c r="X56" s="1410"/>
      <c r="Y56" s="1413"/>
      <c r="Z56" s="1413"/>
      <c r="AA56" s="1413"/>
      <c r="AB56" s="1413"/>
      <c r="AC56" s="1413"/>
    </row>
    <row r="57" spans="1:29" s="1400" customFormat="1" ht="14.25" customHeight="1">
      <c r="A57" s="1391"/>
      <c r="B57" s="1683"/>
      <c r="C57" s="1672" t="s">
        <v>563</v>
      </c>
      <c r="D57" s="1672"/>
      <c r="E57" s="1406">
        <f t="shared" si="3"/>
        <v>100</v>
      </c>
      <c r="F57" s="1408">
        <f t="shared" si="3"/>
        <v>0</v>
      </c>
      <c r="G57" s="1408">
        <f t="shared" si="3"/>
        <v>0</v>
      </c>
      <c r="H57" s="1408">
        <f t="shared" si="3"/>
        <v>0</v>
      </c>
      <c r="I57" s="1408">
        <f t="shared" si="3"/>
        <v>0</v>
      </c>
      <c r="J57" s="1408">
        <f t="shared" si="3"/>
        <v>0</v>
      </c>
      <c r="K57" s="1408">
        <f t="shared" si="3"/>
        <v>0</v>
      </c>
      <c r="L57" s="1415">
        <f t="shared" si="3"/>
        <v>77.744863229547462</v>
      </c>
      <c r="M57" s="1408">
        <f t="shared" si="3"/>
        <v>22.255136770452541</v>
      </c>
      <c r="N57" s="1417"/>
      <c r="O57" s="1402"/>
      <c r="P57" s="1409"/>
      <c r="Q57" s="1395"/>
      <c r="R57" s="1395"/>
      <c r="S57" s="1469"/>
      <c r="T57" s="1469"/>
      <c r="U57" s="1469"/>
      <c r="V57" s="1469"/>
      <c r="W57" s="1410"/>
      <c r="X57" s="1410"/>
      <c r="Y57" s="1413"/>
      <c r="Z57" s="1413"/>
      <c r="AA57" s="1413"/>
      <c r="AB57" s="1413"/>
      <c r="AC57" s="1413"/>
    </row>
    <row r="58" spans="1:29" s="1400" customFormat="1" ht="14.25" customHeight="1">
      <c r="A58" s="1391"/>
      <c r="B58" s="1684"/>
      <c r="C58" s="1672" t="s">
        <v>548</v>
      </c>
      <c r="D58" s="1672"/>
      <c r="E58" s="1406">
        <f t="shared" si="3"/>
        <v>100</v>
      </c>
      <c r="F58" s="1408">
        <f t="shared" si="3"/>
        <v>0</v>
      </c>
      <c r="G58" s="1408">
        <f t="shared" si="3"/>
        <v>0</v>
      </c>
      <c r="H58" s="1408">
        <f t="shared" si="3"/>
        <v>0</v>
      </c>
      <c r="I58" s="1408">
        <f t="shared" si="3"/>
        <v>0</v>
      </c>
      <c r="J58" s="1408">
        <f t="shared" si="3"/>
        <v>0</v>
      </c>
      <c r="K58" s="1408">
        <f t="shared" si="3"/>
        <v>0</v>
      </c>
      <c r="L58" s="1408">
        <f t="shared" si="3"/>
        <v>0</v>
      </c>
      <c r="M58" s="1415">
        <f t="shared" si="3"/>
        <v>100</v>
      </c>
      <c r="N58" s="237"/>
      <c r="O58" s="1402"/>
      <c r="P58" s="1409"/>
      <c r="Q58" s="1395"/>
      <c r="R58" s="1395"/>
      <c r="S58" s="1469"/>
      <c r="T58" s="1469"/>
      <c r="U58" s="1469"/>
      <c r="V58" s="1469"/>
      <c r="W58" s="1410"/>
      <c r="X58" s="1410"/>
      <c r="Y58" s="1413"/>
      <c r="Z58" s="1413"/>
      <c r="AA58" s="1413"/>
      <c r="AB58" s="1413"/>
      <c r="AC58" s="1413"/>
    </row>
    <row r="59" spans="1:29" s="1400" customFormat="1" ht="3.75" customHeight="1">
      <c r="A59" s="1391"/>
      <c r="B59" s="1418"/>
      <c r="C59" s="1358"/>
      <c r="D59" s="1419"/>
      <c r="E59" s="1420"/>
      <c r="F59" s="1420"/>
      <c r="G59" s="1420"/>
      <c r="H59" s="1421"/>
      <c r="I59" s="1420"/>
      <c r="J59" s="1420"/>
      <c r="K59" s="1420"/>
      <c r="L59" s="1420"/>
      <c r="M59" s="1420"/>
      <c r="N59" s="237"/>
      <c r="O59" s="1402"/>
      <c r="P59" s="1409"/>
      <c r="Q59" s="1395"/>
      <c r="R59" s="1395"/>
      <c r="S59" s="1469"/>
      <c r="T59" s="1469"/>
      <c r="U59" s="1469"/>
      <c r="V59" s="1469"/>
      <c r="W59" s="1410"/>
      <c r="X59" s="1410"/>
      <c r="Y59" s="1413"/>
      <c r="Z59" s="1413"/>
      <c r="AA59" s="1413"/>
      <c r="AB59" s="1413"/>
      <c r="AC59" s="1413"/>
    </row>
    <row r="60" spans="1:29" s="1432" customFormat="1" ht="12" customHeight="1">
      <c r="A60" s="1422"/>
      <c r="B60" s="1423"/>
      <c r="C60" s="1424" t="s">
        <v>568</v>
      </c>
      <c r="D60" s="1425"/>
      <c r="E60" s="1426" t="s">
        <v>569</v>
      </c>
      <c r="F60" s="1425"/>
      <c r="G60" s="1427" t="s">
        <v>570</v>
      </c>
      <c r="H60" s="1428"/>
      <c r="I60" s="1428"/>
      <c r="J60" s="1425"/>
      <c r="K60" s="1425"/>
      <c r="L60" s="1425"/>
      <c r="M60" s="1429"/>
      <c r="N60" s="1430"/>
      <c r="O60" s="1402"/>
      <c r="P60" s="1431"/>
      <c r="Q60" s="1471"/>
      <c r="R60" s="1471"/>
      <c r="S60" s="1472"/>
      <c r="T60" s="1472"/>
      <c r="U60" s="1472"/>
      <c r="V60" s="1472"/>
      <c r="W60" s="1433"/>
      <c r="X60" s="1433"/>
      <c r="Y60" s="1434"/>
      <c r="Z60" s="1434"/>
      <c r="AA60" s="1434"/>
      <c r="AB60" s="1434"/>
      <c r="AC60" s="1434"/>
    </row>
    <row r="61" spans="1:29" ht="13.5" customHeight="1">
      <c r="A61" s="1029"/>
      <c r="B61" s="1029"/>
      <c r="C61" s="1424" t="s">
        <v>571</v>
      </c>
      <c r="D61" s="1156"/>
      <c r="E61" s="1420"/>
      <c r="F61" s="1420"/>
      <c r="G61" s="1435" t="s">
        <v>477</v>
      </c>
      <c r="H61" s="1420"/>
      <c r="I61" s="1436" t="s">
        <v>420</v>
      </c>
      <c r="J61" s="1109"/>
      <c r="K61" s="1109"/>
      <c r="L61" s="1109"/>
      <c r="M61" s="1420"/>
      <c r="N61" s="237"/>
      <c r="O61" s="1029"/>
    </row>
    <row r="62" spans="1:29" ht="18" customHeight="1">
      <c r="A62" s="1029"/>
      <c r="B62" s="1029"/>
      <c r="C62" s="1673" t="s">
        <v>572</v>
      </c>
      <c r="D62" s="1673"/>
      <c r="E62" s="1673"/>
      <c r="F62" s="1673"/>
      <c r="G62" s="1673"/>
      <c r="H62" s="1673"/>
      <c r="I62" s="1673"/>
      <c r="J62" s="1673"/>
      <c r="K62" s="1673"/>
      <c r="L62" s="1673"/>
      <c r="M62" s="1673"/>
      <c r="N62" s="237"/>
      <c r="O62" s="1029"/>
    </row>
    <row r="63" spans="1:29" ht="9.75" customHeight="1">
      <c r="A63" s="1029"/>
      <c r="B63" s="1029"/>
      <c r="C63" s="1437" t="s">
        <v>573</v>
      </c>
      <c r="D63" s="1156"/>
      <c r="E63" s="1157"/>
      <c r="F63" s="1157"/>
      <c r="G63" s="1157"/>
      <c r="H63" s="1157"/>
      <c r="I63" s="1438"/>
      <c r="J63" s="1438"/>
      <c r="K63" s="1438"/>
      <c r="L63" s="1438"/>
      <c r="M63" s="1438"/>
      <c r="N63" s="237"/>
      <c r="O63" s="1029"/>
    </row>
    <row r="64" spans="1:29" ht="13.5" customHeight="1">
      <c r="A64" s="1029"/>
      <c r="B64" s="1029"/>
      <c r="C64" s="1437"/>
      <c r="D64" s="1156"/>
      <c r="E64" s="1157"/>
      <c r="F64" s="1157"/>
      <c r="G64" s="1157"/>
      <c r="H64" s="1157"/>
      <c r="J64" s="1041"/>
      <c r="K64" s="1674">
        <v>42705</v>
      </c>
      <c r="L64" s="1674"/>
      <c r="M64" s="1674"/>
      <c r="N64" s="404">
        <v>13</v>
      </c>
      <c r="O64" s="1029"/>
    </row>
  </sheetData>
  <mergeCells count="31">
    <mergeCell ref="B1:E1"/>
    <mergeCell ref="E26:M26"/>
    <mergeCell ref="C28:D28"/>
    <mergeCell ref="C29:D29"/>
    <mergeCell ref="B30:B58"/>
    <mergeCell ref="C31:D31"/>
    <mergeCell ref="C32:D32"/>
    <mergeCell ref="C33:D33"/>
    <mergeCell ref="C34:D34"/>
    <mergeCell ref="C35:D35"/>
    <mergeCell ref="C51:D51"/>
    <mergeCell ref="C36:D36"/>
    <mergeCell ref="C37:D37"/>
    <mergeCell ref="C38:D38"/>
    <mergeCell ref="C41:D41"/>
    <mergeCell ref="C42:D42"/>
    <mergeCell ref="C43:D43"/>
    <mergeCell ref="C44:D44"/>
    <mergeCell ref="C45:D45"/>
    <mergeCell ref="C46:D46"/>
    <mergeCell ref="C47:D47"/>
    <mergeCell ref="C48:D48"/>
    <mergeCell ref="C58:D58"/>
    <mergeCell ref="C62:M62"/>
    <mergeCell ref="K64:M64"/>
    <mergeCell ref="C52:D52"/>
    <mergeCell ref="C53:D53"/>
    <mergeCell ref="C54:D54"/>
    <mergeCell ref="C55:D55"/>
    <mergeCell ref="C56:D56"/>
    <mergeCell ref="C57:D57"/>
  </mergeCells>
  <conditionalFormatting sqref="F41:M48">
    <cfRule type="top10" dxfId="15" priority="1" rank="5"/>
  </conditionalFormatting>
  <hyperlinks>
    <hyperlink ref="I61" r:id="rId1" location="qp"/>
  </hyperlinks>
  <printOptions horizontalCentered="1"/>
  <pageMargins left="0.15748031496062992" right="0.15748031496062992" top="0.19685039370078741" bottom="0.19685039370078741" header="0" footer="0"/>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8673" r:id="rId5" name="Drop Down 1">
              <controlPr defaultSize="0" autoLine="0" autoPict="0">
                <anchor moveWithCells="1">
                  <from>
                    <xdr:col>3</xdr:col>
                    <xdr:colOff>66675</xdr:colOff>
                    <xdr:row>27</xdr:row>
                    <xdr:rowOff>142875</xdr:rowOff>
                  </from>
                  <to>
                    <xdr:col>3</xdr:col>
                    <xdr:colOff>1257300</xdr:colOff>
                    <xdr:row>27</xdr:row>
                    <xdr:rowOff>342900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AD57"/>
  <sheetViews>
    <sheetView zoomScaleNormal="100" workbookViewId="0"/>
  </sheetViews>
  <sheetFormatPr defaultRowHeight="12.75"/>
  <cols>
    <col min="1" max="1" width="1" style="133" customWidth="1"/>
    <col min="2" max="2" width="2.5703125" style="133" customWidth="1"/>
    <col min="3" max="3" width="1" style="133" customWidth="1"/>
    <col min="4" max="4" width="20.85546875" style="133" customWidth="1"/>
    <col min="5" max="5" width="0.5703125" style="133" customWidth="1"/>
    <col min="6" max="6" width="8.42578125" style="133" customWidth="1"/>
    <col min="7" max="7" width="0.42578125" style="133" customWidth="1"/>
    <col min="8" max="8" width="9.28515625" style="133" customWidth="1"/>
    <col min="9" max="9" width="9.7109375" style="133" customWidth="1"/>
    <col min="10" max="10" width="9.42578125" style="133" customWidth="1"/>
    <col min="11" max="11" width="9" style="133" customWidth="1"/>
    <col min="12" max="12" width="8.42578125" style="133" customWidth="1"/>
    <col min="13" max="13" width="9.28515625" style="133" customWidth="1"/>
    <col min="14" max="14" width="9.140625" style="133" customWidth="1"/>
    <col min="15" max="15" width="2.5703125" style="133" customWidth="1"/>
    <col min="16" max="16" width="1" style="133" customWidth="1"/>
    <col min="17" max="16384" width="9.140625" style="133"/>
  </cols>
  <sheetData>
    <row r="1" spans="1:16" ht="13.5" customHeight="1">
      <c r="A1" s="132"/>
      <c r="B1" s="238"/>
      <c r="C1" s="238"/>
      <c r="D1" s="238"/>
      <c r="E1" s="227"/>
      <c r="F1" s="227"/>
      <c r="G1" s="227"/>
      <c r="H1" s="227"/>
      <c r="I1" s="227"/>
      <c r="J1" s="227"/>
      <c r="K1" s="227"/>
      <c r="L1" s="1700" t="s">
        <v>323</v>
      </c>
      <c r="M1" s="1700"/>
      <c r="N1" s="1700"/>
      <c r="O1" s="1700"/>
      <c r="P1" s="132"/>
    </row>
    <row r="2" spans="1:16" ht="6" customHeight="1">
      <c r="A2" s="132"/>
      <c r="B2" s="239"/>
      <c r="C2" s="402"/>
      <c r="D2" s="402"/>
      <c r="E2" s="226"/>
      <c r="F2" s="226"/>
      <c r="G2" s="226"/>
      <c r="H2" s="226"/>
      <c r="I2" s="226"/>
      <c r="J2" s="226"/>
      <c r="K2" s="226"/>
      <c r="L2" s="226"/>
      <c r="M2" s="226"/>
      <c r="N2" s="134"/>
      <c r="O2" s="134"/>
      <c r="P2" s="132"/>
    </row>
    <row r="3" spans="1:16" ht="13.5" customHeight="1" thickBot="1">
      <c r="A3" s="132"/>
      <c r="B3" s="240"/>
      <c r="C3" s="135"/>
      <c r="D3" s="135"/>
      <c r="E3" s="135"/>
      <c r="F3" s="134"/>
      <c r="G3" s="134"/>
      <c r="H3" s="134"/>
      <c r="I3" s="134"/>
      <c r="J3" s="134"/>
      <c r="K3" s="134"/>
      <c r="L3" s="562"/>
      <c r="M3" s="562"/>
      <c r="N3" s="562" t="s">
        <v>70</v>
      </c>
      <c r="O3" s="562"/>
      <c r="P3" s="562"/>
    </row>
    <row r="4" spans="1:16" ht="15" customHeight="1" thickBot="1">
      <c r="A4" s="132"/>
      <c r="B4" s="240"/>
      <c r="C4" s="254" t="s">
        <v>300</v>
      </c>
      <c r="D4" s="257"/>
      <c r="E4" s="257"/>
      <c r="F4" s="257"/>
      <c r="G4" s="257"/>
      <c r="H4" s="257"/>
      <c r="I4" s="257"/>
      <c r="J4" s="257"/>
      <c r="K4" s="257"/>
      <c r="L4" s="257"/>
      <c r="M4" s="257"/>
      <c r="N4" s="258"/>
      <c r="O4" s="562"/>
      <c r="P4" s="562"/>
    </row>
    <row r="5" spans="1:16" ht="7.5" customHeight="1">
      <c r="A5" s="132"/>
      <c r="B5" s="240"/>
      <c r="C5" s="1701" t="s">
        <v>85</v>
      </c>
      <c r="D5" s="1701"/>
      <c r="E5" s="134"/>
      <c r="F5" s="11"/>
      <c r="G5" s="134"/>
      <c r="H5" s="134"/>
      <c r="I5" s="134"/>
      <c r="J5" s="134"/>
      <c r="K5" s="134"/>
      <c r="L5" s="562"/>
      <c r="M5" s="562"/>
      <c r="N5" s="562"/>
      <c r="O5" s="562"/>
      <c r="P5" s="562"/>
    </row>
    <row r="6" spans="1:16" ht="13.5" customHeight="1">
      <c r="A6" s="132"/>
      <c r="B6" s="240"/>
      <c r="C6" s="1702"/>
      <c r="D6" s="1702"/>
      <c r="E6" s="81">
        <v>1999</v>
      </c>
      <c r="F6" s="81"/>
      <c r="G6" s="134"/>
      <c r="H6" s="82">
        <v>2011</v>
      </c>
      <c r="I6" s="82">
        <v>2012</v>
      </c>
      <c r="J6" s="82">
        <v>2013</v>
      </c>
      <c r="K6" s="82">
        <v>2014</v>
      </c>
      <c r="L6" s="82">
        <v>2015</v>
      </c>
      <c r="M6" s="82">
        <v>2016</v>
      </c>
      <c r="N6" s="82">
        <v>2017</v>
      </c>
      <c r="O6" s="562"/>
      <c r="P6" s="562"/>
    </row>
    <row r="7" spans="1:16" ht="2.25" customHeight="1">
      <c r="A7" s="132"/>
      <c r="B7" s="240"/>
      <c r="C7" s="83"/>
      <c r="D7" s="83"/>
      <c r="E7" s="11"/>
      <c r="F7" s="11"/>
      <c r="G7" s="134"/>
      <c r="H7" s="11"/>
      <c r="I7" s="11"/>
      <c r="J7" s="11"/>
      <c r="K7" s="11"/>
      <c r="L7" s="11"/>
      <c r="M7" s="11"/>
      <c r="N7" s="11"/>
      <c r="O7" s="562"/>
      <c r="P7" s="562"/>
    </row>
    <row r="8" spans="1:16" ht="30" customHeight="1">
      <c r="A8" s="132"/>
      <c r="B8" s="240"/>
      <c r="C8" s="1703" t="s">
        <v>299</v>
      </c>
      <c r="D8" s="1703"/>
      <c r="E8" s="1703"/>
      <c r="F8" s="1703"/>
      <c r="G8" s="225"/>
      <c r="H8" s="1090">
        <v>485</v>
      </c>
      <c r="I8" s="1090">
        <v>485</v>
      </c>
      <c r="J8" s="1090">
        <v>485</v>
      </c>
      <c r="K8" s="1090">
        <v>505</v>
      </c>
      <c r="L8" s="1090">
        <v>505</v>
      </c>
      <c r="M8" s="1090">
        <v>530</v>
      </c>
      <c r="N8" s="1090">
        <v>557</v>
      </c>
      <c r="O8" s="199"/>
      <c r="P8" s="199"/>
    </row>
    <row r="9" spans="1:16" ht="31.5" customHeight="1">
      <c r="A9" s="132"/>
      <c r="B9" s="242"/>
      <c r="C9" s="198" t="s">
        <v>286</v>
      </c>
      <c r="D9" s="198"/>
      <c r="E9" s="195"/>
      <c r="F9" s="195"/>
      <c r="G9" s="197"/>
      <c r="H9" s="196" t="s">
        <v>285</v>
      </c>
      <c r="I9" s="557" t="s">
        <v>340</v>
      </c>
      <c r="J9" s="557" t="s">
        <v>340</v>
      </c>
      <c r="K9" s="196" t="s">
        <v>410</v>
      </c>
      <c r="L9" s="557" t="s">
        <v>340</v>
      </c>
      <c r="M9" s="196" t="s">
        <v>443</v>
      </c>
      <c r="N9" s="196" t="s">
        <v>532</v>
      </c>
      <c r="O9" s="196"/>
      <c r="P9" s="196"/>
    </row>
    <row r="10" spans="1:16" s="138" customFormat="1" ht="18" customHeight="1">
      <c r="A10" s="136"/>
      <c r="B10" s="241"/>
      <c r="C10" s="139" t="s">
        <v>284</v>
      </c>
      <c r="D10" s="139"/>
      <c r="E10" s="195"/>
      <c r="F10" s="195"/>
      <c r="G10" s="137"/>
      <c r="H10" s="195" t="s">
        <v>283</v>
      </c>
      <c r="I10" s="557" t="s">
        <v>340</v>
      </c>
      <c r="J10" s="557" t="s">
        <v>340</v>
      </c>
      <c r="K10" s="557" t="s">
        <v>411</v>
      </c>
      <c r="L10" s="557" t="s">
        <v>340</v>
      </c>
      <c r="M10" s="557" t="s">
        <v>442</v>
      </c>
      <c r="N10" s="557" t="s">
        <v>531</v>
      </c>
      <c r="O10" s="195"/>
      <c r="P10" s="195"/>
    </row>
    <row r="11" spans="1:16" ht="20.25" customHeight="1" thickBot="1">
      <c r="A11" s="132"/>
      <c r="B11" s="240"/>
      <c r="C11" s="564" t="s">
        <v>341</v>
      </c>
      <c r="D11" s="563"/>
      <c r="E11" s="134"/>
      <c r="F11" s="134"/>
      <c r="G11" s="134"/>
      <c r="H11" s="134"/>
      <c r="I11" s="134"/>
      <c r="J11" s="134"/>
      <c r="K11" s="134"/>
      <c r="L11" s="134"/>
      <c r="M11" s="134"/>
      <c r="N11" s="562"/>
      <c r="O11" s="134"/>
      <c r="P11" s="132"/>
    </row>
    <row r="12" spans="1:16" s="138" customFormat="1" ht="13.5" customHeight="1" thickBot="1">
      <c r="A12" s="136"/>
      <c r="B12" s="241"/>
      <c r="C12" s="254" t="s">
        <v>282</v>
      </c>
      <c r="D12" s="255"/>
      <c r="E12" s="255"/>
      <c r="F12" s="255"/>
      <c r="G12" s="255"/>
      <c r="H12" s="255"/>
      <c r="I12" s="255"/>
      <c r="J12" s="255"/>
      <c r="K12" s="255"/>
      <c r="L12" s="255"/>
      <c r="M12" s="255"/>
      <c r="N12" s="256"/>
      <c r="O12" s="134"/>
      <c r="P12" s="132"/>
    </row>
    <row r="13" spans="1:16" ht="7.5" customHeight="1">
      <c r="A13" s="132"/>
      <c r="B13" s="240"/>
      <c r="C13" s="1704" t="s">
        <v>279</v>
      </c>
      <c r="D13" s="1704"/>
      <c r="E13" s="140"/>
      <c r="F13" s="140"/>
      <c r="G13" s="84"/>
      <c r="H13" s="141"/>
      <c r="I13" s="141"/>
      <c r="J13" s="141"/>
      <c r="K13" s="141"/>
      <c r="L13" s="141"/>
      <c r="M13" s="141"/>
      <c r="N13" s="141"/>
      <c r="O13" s="134"/>
      <c r="P13" s="132"/>
    </row>
    <row r="14" spans="1:16" ht="13.5" customHeight="1">
      <c r="A14" s="132"/>
      <c r="B14" s="240"/>
      <c r="C14" s="1705"/>
      <c r="D14" s="1705"/>
      <c r="E14" s="140"/>
      <c r="F14" s="140"/>
      <c r="G14" s="84"/>
      <c r="H14" s="1107">
        <v>2012</v>
      </c>
      <c r="I14" s="1706">
        <v>2013</v>
      </c>
      <c r="J14" s="1706"/>
      <c r="K14" s="1706">
        <v>2014</v>
      </c>
      <c r="L14" s="1706"/>
      <c r="M14" s="1706">
        <v>2015</v>
      </c>
      <c r="N14" s="1706"/>
      <c r="O14" s="134"/>
      <c r="P14" s="132"/>
    </row>
    <row r="15" spans="1:16" ht="12.75" customHeight="1">
      <c r="A15" s="132"/>
      <c r="B15" s="240"/>
      <c r="C15" s="140"/>
      <c r="D15" s="140"/>
      <c r="E15" s="140"/>
      <c r="F15" s="140"/>
      <c r="G15" s="84"/>
      <c r="H15" s="475" t="s">
        <v>86</v>
      </c>
      <c r="I15" s="710" t="s">
        <v>87</v>
      </c>
      <c r="J15" s="475" t="s">
        <v>86</v>
      </c>
      <c r="K15" s="964" t="s">
        <v>87</v>
      </c>
      <c r="L15" s="711" t="s">
        <v>86</v>
      </c>
      <c r="M15" s="964" t="s">
        <v>87</v>
      </c>
      <c r="N15" s="711" t="s">
        <v>86</v>
      </c>
      <c r="O15" s="134"/>
      <c r="P15" s="132"/>
    </row>
    <row r="16" spans="1:16" ht="4.5" customHeight="1">
      <c r="A16" s="132"/>
      <c r="B16" s="240"/>
      <c r="C16" s="140"/>
      <c r="D16" s="140"/>
      <c r="E16" s="140"/>
      <c r="F16" s="140"/>
      <c r="G16" s="84"/>
      <c r="H16" s="405"/>
      <c r="I16" s="405"/>
      <c r="J16" s="405"/>
      <c r="K16" s="982"/>
      <c r="L16" s="405"/>
      <c r="M16" s="405"/>
      <c r="N16" s="405"/>
      <c r="O16" s="141"/>
      <c r="P16" s="132"/>
    </row>
    <row r="17" spans="1:16" ht="15" customHeight="1">
      <c r="A17" s="132"/>
      <c r="B17" s="240"/>
      <c r="C17" s="219" t="s">
        <v>298</v>
      </c>
      <c r="D17" s="251"/>
      <c r="E17" s="246"/>
      <c r="F17" s="246"/>
      <c r="G17" s="253"/>
      <c r="H17" s="558">
        <v>962.38</v>
      </c>
      <c r="I17" s="558">
        <v>962.96</v>
      </c>
      <c r="J17" s="558">
        <v>958.81</v>
      </c>
      <c r="K17" s="986">
        <v>945.78</v>
      </c>
      <c r="L17" s="558">
        <v>946.97</v>
      </c>
      <c r="M17" s="558">
        <v>950.9</v>
      </c>
      <c r="N17" s="558">
        <f>+J37</f>
        <v>952.67243142082441</v>
      </c>
      <c r="O17" s="141"/>
      <c r="P17" s="132"/>
    </row>
    <row r="18" spans="1:16" ht="13.5" customHeight="1">
      <c r="A18" s="132"/>
      <c r="B18" s="240"/>
      <c r="C18" s="568" t="s">
        <v>72</v>
      </c>
      <c r="D18" s="142"/>
      <c r="E18" s="140"/>
      <c r="F18" s="140"/>
      <c r="G18" s="84"/>
      <c r="H18" s="559">
        <v>1043.17</v>
      </c>
      <c r="I18" s="559">
        <v>1043.8499999999999</v>
      </c>
      <c r="J18" s="559">
        <v>1037.9100000000001</v>
      </c>
      <c r="K18" s="987">
        <v>1032.19</v>
      </c>
      <c r="L18" s="559">
        <v>1033.18</v>
      </c>
      <c r="M18" s="559">
        <v>1035.1600000000001</v>
      </c>
      <c r="N18" s="559">
        <v>1034.2916578226188</v>
      </c>
      <c r="O18" s="141"/>
      <c r="P18" s="132"/>
    </row>
    <row r="19" spans="1:16" ht="13.5" customHeight="1">
      <c r="A19" s="132"/>
      <c r="B19" s="240"/>
      <c r="C19" s="568" t="s">
        <v>71</v>
      </c>
      <c r="D19" s="142"/>
      <c r="E19" s="140"/>
      <c r="F19" s="140"/>
      <c r="G19" s="84"/>
      <c r="H19" s="559">
        <v>856.25</v>
      </c>
      <c r="I19" s="559">
        <v>857.33</v>
      </c>
      <c r="J19" s="559">
        <v>853.8</v>
      </c>
      <c r="K19" s="987">
        <v>840.78</v>
      </c>
      <c r="L19" s="559">
        <v>842.98</v>
      </c>
      <c r="M19" s="559">
        <v>849.53</v>
      </c>
      <c r="N19" s="559">
        <v>852.69380865007668</v>
      </c>
      <c r="O19" s="141"/>
      <c r="P19" s="132"/>
    </row>
    <row r="20" spans="1:16" ht="6.75" customHeight="1">
      <c r="A20" s="132"/>
      <c r="B20" s="240"/>
      <c r="C20" s="172"/>
      <c r="D20" s="142"/>
      <c r="E20" s="140"/>
      <c r="F20" s="140"/>
      <c r="G20" s="84"/>
      <c r="H20" s="569"/>
      <c r="I20" s="569"/>
      <c r="J20" s="569"/>
      <c r="K20" s="988"/>
      <c r="L20" s="569"/>
      <c r="M20" s="569"/>
      <c r="N20" s="569"/>
      <c r="O20" s="141"/>
      <c r="P20" s="132"/>
    </row>
    <row r="21" spans="1:16" ht="15" customHeight="1">
      <c r="A21" s="132"/>
      <c r="B21" s="240"/>
      <c r="C21" s="219" t="s">
        <v>297</v>
      </c>
      <c r="D21" s="251"/>
      <c r="E21" s="246"/>
      <c r="F21" s="246"/>
      <c r="G21" s="250"/>
      <c r="H21" s="558">
        <v>1123.5</v>
      </c>
      <c r="I21" s="558">
        <v>1124.83</v>
      </c>
      <c r="J21" s="558">
        <v>1125.5899999999999</v>
      </c>
      <c r="K21" s="992">
        <v>1120.4000000000001</v>
      </c>
      <c r="L21" s="558">
        <v>1124.49</v>
      </c>
      <c r="M21" s="558">
        <v>1140.3699999999999</v>
      </c>
      <c r="N21" s="558">
        <f>+L37</f>
        <v>1130.3699999999999</v>
      </c>
      <c r="O21" s="141"/>
      <c r="P21" s="132"/>
    </row>
    <row r="22" spans="1:16" s="144" customFormat="1" ht="13.5" customHeight="1">
      <c r="A22" s="143"/>
      <c r="B22" s="243"/>
      <c r="C22" s="568" t="s">
        <v>72</v>
      </c>
      <c r="D22" s="142"/>
      <c r="E22" s="140"/>
      <c r="F22" s="140"/>
      <c r="G22" s="84"/>
      <c r="H22" s="559">
        <v>1231.47</v>
      </c>
      <c r="I22" s="559">
        <v>1232.1199999999999</v>
      </c>
      <c r="J22" s="559">
        <v>1233.47</v>
      </c>
      <c r="K22" s="983">
        <v>1241.71</v>
      </c>
      <c r="L22" s="559">
        <v>1246.24</v>
      </c>
      <c r="M22" s="559">
        <v>1262.17</v>
      </c>
      <c r="N22" s="559">
        <v>1245.79</v>
      </c>
      <c r="O22" s="140"/>
      <c r="P22" s="143"/>
    </row>
    <row r="23" spans="1:16" s="144" customFormat="1" ht="13.5" customHeight="1">
      <c r="A23" s="143"/>
      <c r="B23" s="243"/>
      <c r="C23" s="568" t="s">
        <v>71</v>
      </c>
      <c r="D23" s="142"/>
      <c r="E23" s="140"/>
      <c r="F23" s="140"/>
      <c r="G23" s="84"/>
      <c r="H23" s="559">
        <v>981.64</v>
      </c>
      <c r="I23" s="559">
        <v>984.61</v>
      </c>
      <c r="J23" s="559">
        <v>982.36</v>
      </c>
      <c r="K23" s="987">
        <v>972.99</v>
      </c>
      <c r="L23" s="559">
        <v>977.62</v>
      </c>
      <c r="M23" s="559">
        <v>993.84</v>
      </c>
      <c r="N23" s="559">
        <v>989</v>
      </c>
      <c r="O23" s="140"/>
      <c r="P23" s="143"/>
    </row>
    <row r="24" spans="1:16" ht="15" customHeight="1">
      <c r="A24" s="132"/>
      <c r="B24" s="240"/>
      <c r="C24" s="1100" t="s">
        <v>484</v>
      </c>
      <c r="E24" s="140"/>
      <c r="F24" s="140"/>
      <c r="G24" s="84"/>
      <c r="H24" s="1099">
        <f t="shared" ref="H24:K24" si="0">+H23/H22</f>
        <v>0.79712863488351315</v>
      </c>
      <c r="I24" s="1099">
        <f t="shared" si="0"/>
        <v>0.79911859234490157</v>
      </c>
      <c r="J24" s="1099">
        <f t="shared" si="0"/>
        <v>0.79641985617809918</v>
      </c>
      <c r="K24" s="1101">
        <f t="shared" si="0"/>
        <v>0.78358876066070171</v>
      </c>
      <c r="L24" s="1099">
        <f>+L23/L22</f>
        <v>0.78445564257285916</v>
      </c>
      <c r="M24" s="1098">
        <f>+M23/M22</f>
        <v>0.78740581696601886</v>
      </c>
      <c r="N24" s="1098">
        <f>+N23/N22</f>
        <v>0.79387376684673983</v>
      </c>
      <c r="O24" s="141"/>
      <c r="P24" s="132"/>
    </row>
    <row r="25" spans="1:16" ht="21.75" customHeight="1">
      <c r="A25" s="132"/>
      <c r="B25" s="240"/>
      <c r="C25" s="219" t="s">
        <v>296</v>
      </c>
      <c r="D25" s="251"/>
      <c r="E25" s="246"/>
      <c r="F25" s="246"/>
      <c r="G25" s="252"/>
      <c r="H25" s="560">
        <f t="shared" ref="H25:M25" si="1">H17/H21*100</f>
        <v>85.659101023586999</v>
      </c>
      <c r="I25" s="560">
        <f t="shared" si="1"/>
        <v>85.609380973124843</v>
      </c>
      <c r="J25" s="560">
        <f t="shared" si="1"/>
        <v>85.182881866398958</v>
      </c>
      <c r="K25" s="989">
        <f t="shared" si="1"/>
        <v>84.41449482327738</v>
      </c>
      <c r="L25" s="560">
        <f t="shared" si="1"/>
        <v>84.21328780158116</v>
      </c>
      <c r="M25" s="560">
        <f t="shared" si="1"/>
        <v>83.385217078667452</v>
      </c>
      <c r="N25" s="560">
        <f>N17/N21*100</f>
        <v>84.279698808427725</v>
      </c>
      <c r="O25" s="141"/>
      <c r="P25" s="132"/>
    </row>
    <row r="26" spans="1:16" ht="13.5" customHeight="1">
      <c r="A26" s="132"/>
      <c r="B26" s="240"/>
      <c r="C26" s="568" t="s">
        <v>72</v>
      </c>
      <c r="D26" s="142"/>
      <c r="E26" s="140"/>
      <c r="F26" s="140"/>
      <c r="G26" s="194"/>
      <c r="H26" s="773">
        <f t="shared" ref="H26:J26" si="2">H18/H22*100</f>
        <v>84.709331124590932</v>
      </c>
      <c r="I26" s="773">
        <f t="shared" si="2"/>
        <v>84.719832483848975</v>
      </c>
      <c r="J26" s="773">
        <f t="shared" si="2"/>
        <v>84.145540629281626</v>
      </c>
      <c r="K26" s="990">
        <f>K18/K22*100</f>
        <v>83.126494914271447</v>
      </c>
      <c r="L26" s="773">
        <f>L18/L22*100</f>
        <v>82.903774553858014</v>
      </c>
      <c r="M26" s="773">
        <f>M18/M22*100</f>
        <v>82.014308690588436</v>
      </c>
      <c r="N26" s="773">
        <f>N18/N22*100</f>
        <v>83.022953934661444</v>
      </c>
      <c r="O26" s="141"/>
      <c r="P26" s="132"/>
    </row>
    <row r="27" spans="1:16" ht="13.5" customHeight="1">
      <c r="A27" s="132"/>
      <c r="B27" s="240"/>
      <c r="C27" s="568" t="s">
        <v>71</v>
      </c>
      <c r="D27" s="142"/>
      <c r="E27" s="140"/>
      <c r="F27" s="140"/>
      <c r="G27" s="194"/>
      <c r="H27" s="773">
        <f t="shared" ref="H27:K27" si="3">H19/H23*100</f>
        <v>87.226478138625168</v>
      </c>
      <c r="I27" s="773">
        <f t="shared" si="3"/>
        <v>87.073054305765737</v>
      </c>
      <c r="J27" s="773">
        <f t="shared" si="3"/>
        <v>86.913147929475954</v>
      </c>
      <c r="K27" s="990">
        <f t="shared" si="3"/>
        <v>86.411987790213658</v>
      </c>
      <c r="L27" s="773">
        <f>L19/L23*100</f>
        <v>86.227777664123067</v>
      </c>
      <c r="M27" s="773">
        <f>M19/M23*100</f>
        <v>85.479554052966265</v>
      </c>
      <c r="N27" s="773">
        <f>N19/N23*100</f>
        <v>86.217776405467816</v>
      </c>
      <c r="O27" s="141"/>
      <c r="P27" s="132"/>
    </row>
    <row r="28" spans="1:16" ht="6.75" customHeight="1">
      <c r="A28" s="132"/>
      <c r="B28" s="240"/>
      <c r="C28" s="172"/>
      <c r="D28" s="142"/>
      <c r="E28" s="140"/>
      <c r="F28" s="140"/>
      <c r="G28" s="193"/>
      <c r="H28" s="561"/>
      <c r="I28" s="561"/>
      <c r="J28" s="561"/>
      <c r="K28" s="991"/>
      <c r="L28" s="561"/>
      <c r="M28" s="561"/>
      <c r="N28" s="561"/>
      <c r="O28" s="141"/>
      <c r="P28" s="132"/>
    </row>
    <row r="29" spans="1:16" ht="23.25" customHeight="1">
      <c r="A29" s="132"/>
      <c r="B29" s="240"/>
      <c r="C29" s="1686" t="s">
        <v>295</v>
      </c>
      <c r="D29" s="1686"/>
      <c r="E29" s="1686"/>
      <c r="F29" s="1686"/>
      <c r="G29" s="250"/>
      <c r="H29" s="558">
        <v>12.9</v>
      </c>
      <c r="I29" s="558">
        <v>11.7</v>
      </c>
      <c r="J29" s="558">
        <v>12</v>
      </c>
      <c r="K29" s="986">
        <v>13.2</v>
      </c>
      <c r="L29" s="558">
        <v>19.600000000000001</v>
      </c>
      <c r="M29" s="558">
        <v>21.4</v>
      </c>
      <c r="N29" s="558">
        <f>+N37</f>
        <v>21.1</v>
      </c>
      <c r="O29" s="141"/>
      <c r="P29" s="132"/>
    </row>
    <row r="30" spans="1:16" ht="13.5" customHeight="1">
      <c r="A30" s="143"/>
      <c r="B30" s="243"/>
      <c r="C30" s="568" t="s">
        <v>281</v>
      </c>
      <c r="D30" s="142"/>
      <c r="E30" s="140"/>
      <c r="F30" s="140"/>
      <c r="G30" s="84"/>
      <c r="H30" s="559">
        <v>10.1</v>
      </c>
      <c r="I30" s="559">
        <v>9.1999999999999993</v>
      </c>
      <c r="J30" s="559">
        <v>8.6999999999999993</v>
      </c>
      <c r="K30" s="983">
        <v>8.1</v>
      </c>
      <c r="L30" s="559">
        <v>15.1</v>
      </c>
      <c r="M30" s="559">
        <v>16.899999999999999</v>
      </c>
      <c r="N30" s="559">
        <v>17</v>
      </c>
      <c r="P30" s="132"/>
    </row>
    <row r="31" spans="1:16" ht="13.5" customHeight="1">
      <c r="A31" s="132"/>
      <c r="B31" s="240"/>
      <c r="C31" s="568" t="s">
        <v>280</v>
      </c>
      <c r="D31" s="142"/>
      <c r="E31" s="140"/>
      <c r="F31" s="140"/>
      <c r="G31" s="84"/>
      <c r="H31" s="559">
        <v>16.600000000000001</v>
      </c>
      <c r="I31" s="559">
        <v>15.1</v>
      </c>
      <c r="J31" s="559">
        <v>16.5</v>
      </c>
      <c r="K31" s="983">
        <v>19.3</v>
      </c>
      <c r="L31" s="559">
        <v>25</v>
      </c>
      <c r="M31" s="559">
        <v>26.9</v>
      </c>
      <c r="N31" s="559">
        <v>26.2</v>
      </c>
      <c r="O31" s="141"/>
      <c r="P31" s="132"/>
    </row>
    <row r="32" spans="1:16" ht="20.25" customHeight="1" thickBot="1">
      <c r="A32" s="132"/>
      <c r="B32" s="240"/>
      <c r="C32" s="172"/>
      <c r="D32" s="142"/>
      <c r="E32" s="140"/>
      <c r="F32" s="140"/>
      <c r="G32" s="1696"/>
      <c r="H32" s="1696"/>
      <c r="I32" s="1696"/>
      <c r="J32" s="1696"/>
      <c r="K32" s="1696"/>
      <c r="L32" s="1696"/>
      <c r="M32" s="1697"/>
      <c r="N32" s="1697"/>
      <c r="O32" s="141"/>
      <c r="P32" s="132"/>
    </row>
    <row r="33" spans="1:30" ht="30.75" customHeight="1" thickBot="1">
      <c r="A33" s="132"/>
      <c r="B33" s="240"/>
      <c r="C33" s="1688" t="s">
        <v>294</v>
      </c>
      <c r="D33" s="1689"/>
      <c r="E33" s="1689"/>
      <c r="F33" s="1689"/>
      <c r="G33" s="1689"/>
      <c r="H33" s="1689"/>
      <c r="I33" s="1689"/>
      <c r="J33" s="1689"/>
      <c r="K33" s="1689"/>
      <c r="L33" s="1689"/>
      <c r="M33" s="1689"/>
      <c r="N33" s="1690"/>
      <c r="O33" s="187"/>
      <c r="P33" s="132"/>
    </row>
    <row r="34" spans="1:30" ht="7.5" customHeight="1">
      <c r="A34" s="132"/>
      <c r="B34" s="240"/>
      <c r="C34" s="1691" t="s">
        <v>279</v>
      </c>
      <c r="D34" s="1691"/>
      <c r="E34" s="190"/>
      <c r="F34" s="189"/>
      <c r="G34" s="145"/>
      <c r="H34" s="146"/>
      <c r="I34" s="146"/>
      <c r="J34" s="146"/>
      <c r="K34" s="146"/>
      <c r="L34" s="146"/>
      <c r="M34" s="146"/>
      <c r="N34" s="146"/>
      <c r="O34" s="187"/>
      <c r="P34" s="132"/>
      <c r="S34" s="138"/>
      <c r="T34" s="138"/>
      <c r="U34" s="138"/>
      <c r="V34" s="138"/>
      <c r="W34" s="138"/>
      <c r="X34" s="138"/>
      <c r="Y34" s="138"/>
      <c r="Z34" s="138"/>
      <c r="AA34" s="138"/>
      <c r="AB34" s="138"/>
      <c r="AC34" s="138"/>
      <c r="AD34" s="138"/>
    </row>
    <row r="35" spans="1:30" ht="36" customHeight="1">
      <c r="A35" s="132"/>
      <c r="B35" s="240"/>
      <c r="C35" s="1692"/>
      <c r="D35" s="1692"/>
      <c r="E35" s="192"/>
      <c r="F35" s="192"/>
      <c r="G35" s="192"/>
      <c r="H35" s="192"/>
      <c r="I35" s="1693" t="s">
        <v>278</v>
      </c>
      <c r="J35" s="1694"/>
      <c r="K35" s="1695" t="s">
        <v>277</v>
      </c>
      <c r="L35" s="1694"/>
      <c r="M35" s="1695" t="s">
        <v>276</v>
      </c>
      <c r="N35" s="1693"/>
      <c r="O35" s="187"/>
      <c r="P35" s="132"/>
    </row>
    <row r="36" spans="1:30" s="138" customFormat="1" ht="22.5" customHeight="1">
      <c r="A36" s="136"/>
      <c r="B36" s="241"/>
      <c r="C36" s="192"/>
      <c r="D36" s="192"/>
      <c r="E36" s="192"/>
      <c r="F36" s="192"/>
      <c r="G36" s="192"/>
      <c r="H36" s="192"/>
      <c r="I36" s="963" t="s">
        <v>444</v>
      </c>
      <c r="J36" s="963" t="s">
        <v>485</v>
      </c>
      <c r="K36" s="963" t="s">
        <v>444</v>
      </c>
      <c r="L36" s="963" t="s">
        <v>485</v>
      </c>
      <c r="M36" s="963" t="s">
        <v>444</v>
      </c>
      <c r="N36" s="963" t="s">
        <v>485</v>
      </c>
      <c r="O36" s="191"/>
      <c r="P36" s="136"/>
      <c r="S36" s="133"/>
      <c r="T36" s="133"/>
      <c r="U36" s="133"/>
      <c r="V36" s="133"/>
      <c r="W36" s="133"/>
      <c r="X36" s="133"/>
      <c r="Y36" s="133"/>
      <c r="Z36" s="133"/>
      <c r="AA36" s="133"/>
      <c r="AB36" s="133"/>
      <c r="AC36" s="133"/>
      <c r="AD36" s="133"/>
    </row>
    <row r="37" spans="1:30" ht="15" customHeight="1">
      <c r="A37" s="132"/>
      <c r="B37" s="240"/>
      <c r="C37" s="219" t="s">
        <v>68</v>
      </c>
      <c r="D37" s="245"/>
      <c r="E37" s="246"/>
      <c r="F37" s="247"/>
      <c r="G37" s="248"/>
      <c r="H37" s="249"/>
      <c r="I37" s="984">
        <v>950.9</v>
      </c>
      <c r="J37" s="984">
        <v>952.67243142082441</v>
      </c>
      <c r="K37" s="1113">
        <v>1140.3699999999999</v>
      </c>
      <c r="L37" s="984">
        <v>1130.3699999999999</v>
      </c>
      <c r="M37" s="984">
        <v>21.4</v>
      </c>
      <c r="N37" s="984">
        <v>21.1</v>
      </c>
      <c r="O37" s="187"/>
      <c r="P37" s="132"/>
      <c r="R37" s="1108"/>
      <c r="T37" s="269"/>
      <c r="U37" s="269"/>
      <c r="V37" s="269"/>
      <c r="W37" s="269"/>
      <c r="X37" s="269"/>
      <c r="Y37" s="269"/>
      <c r="Z37" s="269"/>
      <c r="AA37" s="269"/>
      <c r="AB37" s="269"/>
      <c r="AC37" s="269"/>
      <c r="AD37" s="269"/>
    </row>
    <row r="38" spans="1:30" ht="13.5" customHeight="1">
      <c r="A38" s="132"/>
      <c r="B38" s="240"/>
      <c r="C38" s="96" t="s">
        <v>275</v>
      </c>
      <c r="D38" s="202"/>
      <c r="E38" s="202"/>
      <c r="F38" s="202"/>
      <c r="G38" s="202"/>
      <c r="H38" s="202"/>
      <c r="I38" s="1014">
        <v>948.1</v>
      </c>
      <c r="J38" s="1017">
        <v>959.61139513754881</v>
      </c>
      <c r="K38" s="1114">
        <v>1221.01</v>
      </c>
      <c r="L38" s="1017">
        <v>1236.47</v>
      </c>
      <c r="M38" s="985">
        <v>10.5</v>
      </c>
      <c r="N38" s="985">
        <v>8.1</v>
      </c>
      <c r="O38" s="980"/>
      <c r="P38" s="889"/>
      <c r="R38" s="1108"/>
      <c r="T38" s="269"/>
      <c r="U38" s="269"/>
      <c r="V38" s="269"/>
      <c r="W38" s="269"/>
      <c r="X38" s="269"/>
      <c r="Y38" s="269"/>
      <c r="Z38" s="269"/>
      <c r="AA38" s="269"/>
      <c r="AB38" s="269"/>
      <c r="AC38" s="269"/>
      <c r="AD38" s="269"/>
    </row>
    <row r="39" spans="1:30" ht="13.5" customHeight="1">
      <c r="A39" s="132"/>
      <c r="B39" s="240"/>
      <c r="C39" s="96" t="s">
        <v>274</v>
      </c>
      <c r="D39" s="202"/>
      <c r="E39" s="202"/>
      <c r="F39" s="202"/>
      <c r="G39" s="202"/>
      <c r="H39" s="202"/>
      <c r="I39" s="1014">
        <v>875.1</v>
      </c>
      <c r="J39" s="1017">
        <v>876.8579355342672</v>
      </c>
      <c r="K39" s="1114">
        <v>1054.42</v>
      </c>
      <c r="L39" s="1017">
        <v>1031.23</v>
      </c>
      <c r="M39" s="985">
        <v>27.2</v>
      </c>
      <c r="N39" s="985">
        <v>26.2</v>
      </c>
      <c r="O39" s="980"/>
      <c r="P39" s="889"/>
      <c r="R39" s="1108"/>
      <c r="T39" s="269"/>
      <c r="U39" s="269"/>
      <c r="V39" s="269"/>
      <c r="W39" s="269"/>
      <c r="X39" s="269"/>
      <c r="Y39" s="269"/>
      <c r="Z39" s="269"/>
      <c r="AA39" s="269"/>
      <c r="AB39" s="269"/>
      <c r="AC39" s="269"/>
      <c r="AD39" s="269"/>
    </row>
    <row r="40" spans="1:30" ht="13.5" customHeight="1">
      <c r="A40" s="132"/>
      <c r="B40" s="240"/>
      <c r="C40" s="96" t="s">
        <v>273</v>
      </c>
      <c r="D40" s="188"/>
      <c r="E40" s="188"/>
      <c r="F40" s="188"/>
      <c r="G40" s="188"/>
      <c r="H40" s="188"/>
      <c r="I40" s="1014">
        <v>2117.8000000000002</v>
      </c>
      <c r="J40" s="1017">
        <v>2177.140839068968</v>
      </c>
      <c r="K40" s="1114">
        <v>3291.76</v>
      </c>
      <c r="L40" s="1017">
        <v>3067.01</v>
      </c>
      <c r="M40" s="985">
        <v>0.2</v>
      </c>
      <c r="N40" s="985">
        <v>0.6</v>
      </c>
      <c r="O40" s="980"/>
      <c r="P40" s="889"/>
      <c r="R40" s="1108"/>
      <c r="T40" s="269"/>
      <c r="U40" s="269"/>
      <c r="V40" s="269"/>
      <c r="W40" s="269"/>
      <c r="X40" s="269"/>
      <c r="Y40" s="269"/>
      <c r="Z40" s="269"/>
      <c r="AA40" s="269"/>
      <c r="AB40" s="269"/>
      <c r="AC40" s="269"/>
      <c r="AD40" s="269"/>
    </row>
    <row r="41" spans="1:30" ht="13.5" customHeight="1">
      <c r="A41" s="132"/>
      <c r="B41" s="240"/>
      <c r="C41" s="96" t="s">
        <v>272</v>
      </c>
      <c r="D41" s="188"/>
      <c r="E41" s="188"/>
      <c r="F41" s="188"/>
      <c r="G41" s="188"/>
      <c r="H41" s="188"/>
      <c r="I41" s="1014">
        <v>931.1</v>
      </c>
      <c r="J41" s="1017">
        <v>895.59153758711216</v>
      </c>
      <c r="K41" s="1114">
        <v>1149.9100000000001</v>
      </c>
      <c r="L41" s="1017">
        <v>1101.0899999999999</v>
      </c>
      <c r="M41" s="985">
        <v>18.5</v>
      </c>
      <c r="N41" s="985">
        <v>18.899999999999999</v>
      </c>
      <c r="O41" s="980"/>
      <c r="P41" s="889"/>
      <c r="R41" s="1108"/>
      <c r="T41" s="269"/>
      <c r="U41" s="269"/>
      <c r="V41" s="269"/>
      <c r="W41" s="269"/>
      <c r="X41" s="269"/>
      <c r="Y41" s="269"/>
      <c r="Z41" s="269"/>
      <c r="AA41" s="269"/>
      <c r="AB41" s="269"/>
      <c r="AC41" s="269"/>
      <c r="AD41" s="269"/>
    </row>
    <row r="42" spans="1:30" ht="13.5" customHeight="1">
      <c r="A42" s="132"/>
      <c r="B42" s="240"/>
      <c r="C42" s="96" t="s">
        <v>271</v>
      </c>
      <c r="D42" s="188"/>
      <c r="E42" s="188"/>
      <c r="F42" s="188"/>
      <c r="G42" s="188"/>
      <c r="H42" s="188"/>
      <c r="I42" s="1014">
        <v>873.6</v>
      </c>
      <c r="J42" s="1017">
        <v>863.81888328486809</v>
      </c>
      <c r="K42" s="1114">
        <v>986.46</v>
      </c>
      <c r="L42" s="1017">
        <v>978.03</v>
      </c>
      <c r="M42" s="985">
        <v>24.9</v>
      </c>
      <c r="N42" s="985">
        <v>22.7</v>
      </c>
      <c r="O42" s="980"/>
      <c r="P42" s="889"/>
      <c r="R42" s="1108"/>
      <c r="T42" s="269"/>
      <c r="U42" s="269"/>
      <c r="V42" s="269"/>
      <c r="W42" s="269"/>
      <c r="X42" s="269"/>
      <c r="Y42" s="269"/>
      <c r="Z42" s="269"/>
      <c r="AA42" s="269"/>
      <c r="AB42" s="269"/>
      <c r="AC42" s="269"/>
      <c r="AD42" s="269"/>
    </row>
    <row r="43" spans="1:30" ht="13.5" customHeight="1">
      <c r="A43" s="132"/>
      <c r="B43" s="240"/>
      <c r="C43" s="96" t="s">
        <v>337</v>
      </c>
      <c r="D43" s="188"/>
      <c r="E43" s="188"/>
      <c r="F43" s="188"/>
      <c r="G43" s="188"/>
      <c r="H43" s="188"/>
      <c r="I43" s="1014">
        <v>924.5</v>
      </c>
      <c r="J43" s="1017">
        <v>922.87173456983521</v>
      </c>
      <c r="K43" s="1114">
        <v>1080.27</v>
      </c>
      <c r="L43" s="1017">
        <v>1082.3399999999999</v>
      </c>
      <c r="M43" s="985">
        <v>22.5</v>
      </c>
      <c r="N43" s="985">
        <v>20.9</v>
      </c>
      <c r="O43" s="980"/>
      <c r="P43" s="889"/>
      <c r="R43" s="1108"/>
      <c r="T43" s="269"/>
      <c r="U43" s="269"/>
      <c r="V43" s="269"/>
      <c r="W43" s="269"/>
      <c r="X43" s="269"/>
      <c r="Y43" s="269"/>
      <c r="Z43" s="269"/>
      <c r="AA43" s="269"/>
      <c r="AB43" s="269"/>
      <c r="AC43" s="269"/>
      <c r="AD43" s="269"/>
    </row>
    <row r="44" spans="1:30" ht="13.5" customHeight="1">
      <c r="A44" s="132"/>
      <c r="B44" s="240"/>
      <c r="C44" s="96" t="s">
        <v>270</v>
      </c>
      <c r="D44" s="96"/>
      <c r="E44" s="96"/>
      <c r="F44" s="96"/>
      <c r="G44" s="96"/>
      <c r="H44" s="96"/>
      <c r="I44" s="1014">
        <v>1091</v>
      </c>
      <c r="J44" s="1017">
        <v>1091.346120276452</v>
      </c>
      <c r="K44" s="1114">
        <v>1497.43</v>
      </c>
      <c r="L44" s="1017">
        <v>1455.62</v>
      </c>
      <c r="M44" s="985">
        <v>9.3000000000000007</v>
      </c>
      <c r="N44" s="985">
        <v>11.1</v>
      </c>
      <c r="O44" s="980"/>
      <c r="P44" s="889"/>
      <c r="R44" s="1108"/>
      <c r="T44" s="269"/>
      <c r="U44" s="269"/>
      <c r="V44" s="269"/>
      <c r="W44" s="269"/>
      <c r="X44" s="269"/>
      <c r="Y44" s="269"/>
      <c r="Z44" s="269"/>
      <c r="AA44" s="269"/>
      <c r="AB44" s="269"/>
      <c r="AC44" s="269"/>
      <c r="AD44" s="269"/>
    </row>
    <row r="45" spans="1:30" ht="13.5" customHeight="1">
      <c r="A45" s="132"/>
      <c r="B45" s="240"/>
      <c r="C45" s="96" t="s">
        <v>269</v>
      </c>
      <c r="D45" s="188"/>
      <c r="E45" s="188"/>
      <c r="F45" s="188"/>
      <c r="G45" s="188"/>
      <c r="H45" s="188"/>
      <c r="I45" s="1014">
        <v>692.2</v>
      </c>
      <c r="J45" s="1017">
        <v>711.04731478160693</v>
      </c>
      <c r="K45" s="1114">
        <v>751.73</v>
      </c>
      <c r="L45" s="1017">
        <v>773.74</v>
      </c>
      <c r="M45" s="985">
        <v>29.9</v>
      </c>
      <c r="N45" s="985">
        <v>34.700000000000003</v>
      </c>
      <c r="O45" s="980"/>
      <c r="P45" s="889"/>
      <c r="R45" s="1108"/>
      <c r="T45" s="269"/>
      <c r="U45" s="269"/>
      <c r="V45" s="269"/>
      <c r="W45" s="269"/>
      <c r="X45" s="269"/>
      <c r="Y45" s="269"/>
      <c r="Z45" s="269"/>
      <c r="AA45" s="269"/>
      <c r="AB45" s="269"/>
      <c r="AC45" s="269"/>
      <c r="AD45" s="269"/>
    </row>
    <row r="46" spans="1:30" ht="13.5" customHeight="1">
      <c r="A46" s="132"/>
      <c r="B46" s="240"/>
      <c r="C46" s="96" t="s">
        <v>268</v>
      </c>
      <c r="D46" s="188"/>
      <c r="E46" s="188"/>
      <c r="F46" s="188"/>
      <c r="G46" s="188"/>
      <c r="H46" s="188"/>
      <c r="I46" s="1014">
        <v>1539.9</v>
      </c>
      <c r="J46" s="1017">
        <v>1540.9372848268554</v>
      </c>
      <c r="K46" s="1114">
        <v>1822.39</v>
      </c>
      <c r="L46" s="1017">
        <v>1834.94</v>
      </c>
      <c r="M46" s="985">
        <v>5</v>
      </c>
      <c r="N46" s="985">
        <v>5.3</v>
      </c>
      <c r="O46" s="980"/>
      <c r="P46" s="889"/>
      <c r="R46" s="1108"/>
      <c r="T46" s="269"/>
      <c r="U46" s="269"/>
      <c r="V46" s="269"/>
      <c r="W46" s="269"/>
      <c r="X46" s="269"/>
      <c r="Y46" s="269"/>
      <c r="Z46" s="269"/>
      <c r="AA46" s="269"/>
      <c r="AB46" s="269"/>
      <c r="AC46" s="269"/>
      <c r="AD46" s="269"/>
    </row>
    <row r="47" spans="1:30" ht="13.5" customHeight="1">
      <c r="A47" s="132"/>
      <c r="B47" s="240"/>
      <c r="C47" s="96" t="s">
        <v>267</v>
      </c>
      <c r="D47" s="188"/>
      <c r="E47" s="188"/>
      <c r="F47" s="188"/>
      <c r="G47" s="188"/>
      <c r="H47" s="188"/>
      <c r="I47" s="1014">
        <v>1578.1</v>
      </c>
      <c r="J47" s="1017">
        <v>1572.5093203798053</v>
      </c>
      <c r="K47" s="1114">
        <v>2272.71</v>
      </c>
      <c r="L47" s="1017">
        <v>2270.06</v>
      </c>
      <c r="M47" s="985">
        <v>1.4</v>
      </c>
      <c r="N47" s="985">
        <v>1.2</v>
      </c>
      <c r="O47" s="980"/>
      <c r="P47" s="889"/>
      <c r="R47" s="1108"/>
      <c r="T47" s="269"/>
      <c r="U47" s="269"/>
      <c r="V47" s="269"/>
      <c r="W47" s="269"/>
      <c r="X47" s="269"/>
      <c r="Y47" s="269"/>
      <c r="Z47" s="269"/>
      <c r="AA47" s="269"/>
      <c r="AB47" s="269"/>
      <c r="AC47" s="269"/>
      <c r="AD47" s="269"/>
    </row>
    <row r="48" spans="1:30" ht="13.5" customHeight="1">
      <c r="A48" s="132"/>
      <c r="B48" s="240"/>
      <c r="C48" s="96" t="s">
        <v>266</v>
      </c>
      <c r="D48" s="188"/>
      <c r="E48" s="188"/>
      <c r="F48" s="188"/>
      <c r="G48" s="188"/>
      <c r="H48" s="188"/>
      <c r="I48" s="1014">
        <v>1040</v>
      </c>
      <c r="J48" s="1017">
        <v>1004.2502727339743</v>
      </c>
      <c r="K48" s="1114">
        <v>1146.82</v>
      </c>
      <c r="L48" s="1017">
        <v>1113.2</v>
      </c>
      <c r="M48" s="985">
        <v>23.6</v>
      </c>
      <c r="N48" s="985">
        <v>19.899999999999999</v>
      </c>
      <c r="O48" s="980"/>
      <c r="P48" s="889"/>
      <c r="R48" s="1108"/>
      <c r="T48" s="269"/>
      <c r="U48" s="269"/>
      <c r="V48" s="269"/>
      <c r="W48" s="269"/>
      <c r="X48" s="269"/>
      <c r="Y48" s="269"/>
      <c r="Z48" s="269"/>
      <c r="AA48" s="269"/>
      <c r="AB48" s="269"/>
      <c r="AC48" s="269"/>
      <c r="AD48" s="269"/>
    </row>
    <row r="49" spans="1:30" ht="13.5" customHeight="1">
      <c r="A49" s="132"/>
      <c r="B49" s="240"/>
      <c r="C49" s="96" t="s">
        <v>265</v>
      </c>
      <c r="D49" s="188"/>
      <c r="E49" s="188"/>
      <c r="F49" s="188"/>
      <c r="G49" s="188"/>
      <c r="H49" s="188"/>
      <c r="I49" s="1014">
        <v>1285.3</v>
      </c>
      <c r="J49" s="1017">
        <v>1277.4052178039108</v>
      </c>
      <c r="K49" s="1114">
        <v>1511.38</v>
      </c>
      <c r="L49" s="1017">
        <v>1452.63</v>
      </c>
      <c r="M49" s="985">
        <v>7.4</v>
      </c>
      <c r="N49" s="985">
        <v>8.4</v>
      </c>
      <c r="O49" s="980"/>
      <c r="P49" s="889"/>
      <c r="R49" s="1108"/>
      <c r="T49" s="269"/>
      <c r="U49" s="269"/>
      <c r="V49" s="269"/>
      <c r="W49" s="269"/>
      <c r="X49" s="269"/>
      <c r="Y49" s="269"/>
      <c r="Z49" s="269"/>
      <c r="AA49" s="269"/>
      <c r="AB49" s="269"/>
      <c r="AC49" s="269"/>
      <c r="AD49" s="269"/>
    </row>
    <row r="50" spans="1:30" ht="13.5" customHeight="1">
      <c r="A50" s="132"/>
      <c r="B50" s="240"/>
      <c r="C50" s="96" t="s">
        <v>264</v>
      </c>
      <c r="D50" s="188"/>
      <c r="E50" s="188"/>
      <c r="F50" s="188"/>
      <c r="G50" s="188"/>
      <c r="H50" s="188"/>
      <c r="I50" s="1014">
        <v>760.2</v>
      </c>
      <c r="J50" s="1017">
        <v>766.93772090756761</v>
      </c>
      <c r="K50" s="1114">
        <v>904.37</v>
      </c>
      <c r="L50" s="1017">
        <v>892.3</v>
      </c>
      <c r="M50" s="985">
        <v>24.5</v>
      </c>
      <c r="N50" s="985">
        <v>26.2</v>
      </c>
      <c r="O50" s="980"/>
      <c r="P50" s="889"/>
      <c r="R50" s="1108"/>
      <c r="T50" s="269"/>
      <c r="U50" s="269"/>
      <c r="V50" s="269"/>
      <c r="W50" s="269"/>
      <c r="X50" s="269"/>
      <c r="Y50" s="269"/>
      <c r="Z50" s="269"/>
      <c r="AA50" s="269"/>
      <c r="AB50" s="269"/>
      <c r="AC50" s="269"/>
      <c r="AD50" s="269"/>
    </row>
    <row r="51" spans="1:30" ht="13.5" customHeight="1">
      <c r="A51" s="132"/>
      <c r="B51" s="240"/>
      <c r="C51" s="96" t="s">
        <v>263</v>
      </c>
      <c r="D51" s="188"/>
      <c r="E51" s="188"/>
      <c r="F51" s="188"/>
      <c r="G51" s="188"/>
      <c r="H51" s="188"/>
      <c r="I51" s="1014">
        <v>1195.5</v>
      </c>
      <c r="J51" s="1017">
        <v>1202.1051295259754</v>
      </c>
      <c r="K51" s="1114">
        <v>1293.33</v>
      </c>
      <c r="L51" s="1017">
        <v>1301.7</v>
      </c>
      <c r="M51" s="985">
        <v>10.199999999999999</v>
      </c>
      <c r="N51" s="985">
        <v>9.8000000000000007</v>
      </c>
      <c r="O51" s="980"/>
      <c r="P51" s="889"/>
      <c r="R51" s="1108"/>
      <c r="T51" s="269"/>
      <c r="U51" s="269"/>
      <c r="V51" s="269"/>
      <c r="W51" s="269"/>
      <c r="X51" s="269"/>
      <c r="Y51" s="269"/>
      <c r="Z51" s="269"/>
      <c r="AA51" s="269"/>
      <c r="AB51" s="269"/>
      <c r="AC51" s="269"/>
      <c r="AD51" s="269"/>
    </row>
    <row r="52" spans="1:30" ht="13.5" customHeight="1">
      <c r="A52" s="132"/>
      <c r="B52" s="240"/>
      <c r="C52" s="96" t="s">
        <v>262</v>
      </c>
      <c r="D52" s="188"/>
      <c r="E52" s="188"/>
      <c r="F52" s="188"/>
      <c r="G52" s="188"/>
      <c r="H52" s="188"/>
      <c r="I52" s="1014">
        <v>760.7</v>
      </c>
      <c r="J52" s="1017">
        <v>767.73660899536776</v>
      </c>
      <c r="K52" s="1114">
        <v>854.02</v>
      </c>
      <c r="L52" s="1017">
        <v>856.67</v>
      </c>
      <c r="M52" s="985">
        <v>22.3</v>
      </c>
      <c r="N52" s="985">
        <v>21.4</v>
      </c>
      <c r="O52" s="980"/>
      <c r="P52" s="889"/>
      <c r="R52" s="1108"/>
      <c r="T52" s="269"/>
      <c r="U52" s="269"/>
      <c r="V52" s="269"/>
      <c r="W52" s="269"/>
      <c r="X52" s="269"/>
      <c r="Y52" s="269"/>
      <c r="Z52" s="269"/>
      <c r="AA52" s="269"/>
      <c r="AB52" s="269"/>
      <c r="AC52" s="269"/>
      <c r="AD52" s="269"/>
    </row>
    <row r="53" spans="1:30" ht="13.5" customHeight="1">
      <c r="A53" s="132"/>
      <c r="B53" s="240"/>
      <c r="C53" s="96" t="s">
        <v>261</v>
      </c>
      <c r="D53" s="188"/>
      <c r="E53" s="188"/>
      <c r="F53" s="188"/>
      <c r="G53" s="188"/>
      <c r="H53" s="188"/>
      <c r="I53" s="1014">
        <v>1265.0999999999999</v>
      </c>
      <c r="J53" s="1017">
        <v>1331.4384742590216</v>
      </c>
      <c r="K53" s="1114">
        <v>1447.25</v>
      </c>
      <c r="L53" s="1017">
        <v>1496.99</v>
      </c>
      <c r="M53" s="985">
        <v>20.2</v>
      </c>
      <c r="N53" s="985">
        <v>21.2</v>
      </c>
      <c r="O53" s="980"/>
      <c r="P53" s="889"/>
      <c r="R53" s="1108"/>
      <c r="T53" s="269"/>
      <c r="U53" s="269"/>
      <c r="V53" s="269"/>
      <c r="W53" s="269"/>
      <c r="X53" s="269"/>
      <c r="Y53" s="269"/>
      <c r="Z53" s="269"/>
      <c r="AA53" s="269"/>
      <c r="AB53" s="269"/>
      <c r="AC53" s="269"/>
      <c r="AD53" s="269"/>
    </row>
    <row r="54" spans="1:30" ht="13.5" customHeight="1">
      <c r="A54" s="132"/>
      <c r="B54" s="240"/>
      <c r="C54" s="96" t="s">
        <v>111</v>
      </c>
      <c r="D54" s="188"/>
      <c r="E54" s="188"/>
      <c r="F54" s="188"/>
      <c r="G54" s="188"/>
      <c r="H54" s="188"/>
      <c r="I54" s="1014">
        <v>933</v>
      </c>
      <c r="J54" s="1017">
        <v>930.25321200866392</v>
      </c>
      <c r="K54" s="1114">
        <v>1045.72</v>
      </c>
      <c r="L54" s="1017">
        <v>1050.1199999999999</v>
      </c>
      <c r="M54" s="985">
        <v>29</v>
      </c>
      <c r="N54" s="985">
        <v>27.4</v>
      </c>
      <c r="O54" s="980"/>
      <c r="P54" s="889"/>
      <c r="R54" s="1108"/>
      <c r="T54" s="269"/>
      <c r="U54" s="269"/>
      <c r="V54" s="269"/>
      <c r="W54" s="269"/>
      <c r="X54" s="269"/>
      <c r="Y54" s="269"/>
      <c r="Z54" s="269"/>
      <c r="AA54" s="269"/>
      <c r="AB54" s="269"/>
      <c r="AC54" s="269"/>
      <c r="AD54" s="269"/>
    </row>
    <row r="55" spans="1:30" ht="13.5" customHeight="1">
      <c r="A55" s="132"/>
      <c r="B55" s="240"/>
      <c r="C55" s="1698" t="s">
        <v>489</v>
      </c>
      <c r="D55" s="1698"/>
      <c r="E55" s="1698"/>
      <c r="F55" s="1698"/>
      <c r="G55" s="1698"/>
      <c r="H55" s="1698"/>
      <c r="I55" s="1698"/>
      <c r="J55" s="1698"/>
      <c r="K55" s="1698"/>
      <c r="L55" s="1698"/>
      <c r="M55" s="1698"/>
      <c r="N55" s="1698"/>
      <c r="O55" s="1698"/>
      <c r="P55" s="132"/>
      <c r="R55" s="1108"/>
    </row>
    <row r="56" spans="1:30" ht="13.5" customHeight="1">
      <c r="A56" s="132"/>
      <c r="B56" s="240"/>
      <c r="C56" s="186" t="s">
        <v>388</v>
      </c>
      <c r="D56" s="134"/>
      <c r="E56" s="135"/>
      <c r="F56" s="185"/>
      <c r="G56" s="185"/>
      <c r="H56" s="147"/>
      <c r="I56" s="1699" t="s">
        <v>423</v>
      </c>
      <c r="J56" s="1699"/>
      <c r="K56" s="1699"/>
      <c r="L56" s="1699"/>
      <c r="M56" s="1699"/>
      <c r="N56" s="1699"/>
      <c r="O56" s="1699"/>
      <c r="P56" s="132"/>
    </row>
    <row r="57" spans="1:30" ht="13.5" customHeight="1">
      <c r="A57" s="132"/>
      <c r="B57" s="244">
        <v>14</v>
      </c>
      <c r="C57" s="1687">
        <v>42705</v>
      </c>
      <c r="D57" s="1687"/>
      <c r="E57" s="134"/>
      <c r="F57" s="134"/>
      <c r="G57" s="134"/>
      <c r="H57" s="134"/>
      <c r="I57" s="134"/>
      <c r="J57" s="134"/>
      <c r="K57" s="134"/>
      <c r="L57" s="134"/>
      <c r="M57" s="134"/>
      <c r="N57" s="134"/>
      <c r="P57" s="132"/>
    </row>
  </sheetData>
  <mergeCells count="20">
    <mergeCell ref="L1:O1"/>
    <mergeCell ref="C5:D6"/>
    <mergeCell ref="C8:F8"/>
    <mergeCell ref="C13:D14"/>
    <mergeCell ref="I14:J14"/>
    <mergeCell ref="K14:L14"/>
    <mergeCell ref="M14:N14"/>
    <mergeCell ref="C29:F29"/>
    <mergeCell ref="C57:D57"/>
    <mergeCell ref="C33:N33"/>
    <mergeCell ref="C34:D35"/>
    <mergeCell ref="I35:J35"/>
    <mergeCell ref="K35:L35"/>
    <mergeCell ref="M35:N35"/>
    <mergeCell ref="G32:H32"/>
    <mergeCell ref="I32:J32"/>
    <mergeCell ref="K32:L32"/>
    <mergeCell ref="M32:N32"/>
    <mergeCell ref="C55:O55"/>
    <mergeCell ref="I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cols>
    <col min="1" max="1" width="1" style="93" customWidth="1"/>
    <col min="2" max="2" width="2.5703125" style="93" customWidth="1"/>
    <col min="3" max="3" width="2.28515625" style="93" customWidth="1"/>
    <col min="4" max="4" width="39.140625" style="93" customWidth="1"/>
    <col min="5" max="5" width="10.42578125" style="93" customWidth="1"/>
    <col min="6" max="6" width="11" style="93" customWidth="1"/>
    <col min="7" max="7" width="10.42578125" style="93" customWidth="1"/>
    <col min="8" max="8" width="11" style="93" customWidth="1"/>
    <col min="9" max="9" width="10.7109375" style="93" customWidth="1"/>
    <col min="10" max="10" width="2.5703125" style="93" customWidth="1"/>
    <col min="11" max="11" width="1" style="93" customWidth="1"/>
    <col min="12" max="16384" width="9.140625" style="93"/>
  </cols>
  <sheetData>
    <row r="1" spans="1:11" ht="13.5" customHeight="1">
      <c r="A1" s="2"/>
      <c r="B1" s="1717" t="s">
        <v>319</v>
      </c>
      <c r="C1" s="1717"/>
      <c r="D1" s="1717"/>
      <c r="E1" s="218"/>
      <c r="F1" s="218"/>
      <c r="G1" s="218"/>
      <c r="H1" s="218"/>
      <c r="I1" s="218"/>
      <c r="J1" s="260"/>
      <c r="K1" s="2"/>
    </row>
    <row r="2" spans="1:11" ht="6" customHeight="1">
      <c r="A2" s="2"/>
      <c r="B2" s="1639"/>
      <c r="C2" s="1639"/>
      <c r="D2" s="1639"/>
      <c r="E2" s="4"/>
      <c r="F2" s="4"/>
      <c r="G2" s="4"/>
      <c r="H2" s="4"/>
      <c r="I2" s="4"/>
      <c r="J2" s="527"/>
      <c r="K2" s="2"/>
    </row>
    <row r="3" spans="1:11" ht="13.5" customHeight="1" thickBot="1">
      <c r="A3" s="2"/>
      <c r="B3" s="4"/>
      <c r="C3" s="4"/>
      <c r="D3" s="4"/>
      <c r="E3" s="713"/>
      <c r="F3" s="713"/>
      <c r="G3" s="713"/>
      <c r="H3" s="713"/>
      <c r="I3" s="713" t="s">
        <v>70</v>
      </c>
      <c r="J3" s="215"/>
      <c r="K3" s="2"/>
    </row>
    <row r="4" spans="1:11" s="7" customFormat="1" ht="13.5" customHeight="1" thickBot="1">
      <c r="A4" s="6"/>
      <c r="B4" s="14"/>
      <c r="C4" s="1710" t="s">
        <v>346</v>
      </c>
      <c r="D4" s="1711"/>
      <c r="E4" s="1711"/>
      <c r="F4" s="1711"/>
      <c r="G4" s="1711"/>
      <c r="H4" s="1711"/>
      <c r="I4" s="1712"/>
      <c r="J4" s="215"/>
      <c r="K4" s="6"/>
    </row>
    <row r="5" spans="1:11" ht="4.5" customHeight="1">
      <c r="A5" s="2"/>
      <c r="B5" s="4"/>
      <c r="C5" s="1713" t="s">
        <v>85</v>
      </c>
      <c r="D5" s="1714"/>
      <c r="E5" s="715"/>
      <c r="F5" s="715"/>
      <c r="G5" s="715"/>
      <c r="H5" s="715"/>
      <c r="I5" s="715"/>
      <c r="J5" s="215"/>
      <c r="K5" s="2"/>
    </row>
    <row r="6" spans="1:11" ht="15.75" customHeight="1">
      <c r="A6" s="2"/>
      <c r="B6" s="4"/>
      <c r="C6" s="1713"/>
      <c r="D6" s="1714"/>
      <c r="E6" s="1708" t="s">
        <v>345</v>
      </c>
      <c r="F6" s="1708"/>
      <c r="G6" s="1708"/>
      <c r="H6" s="1708"/>
      <c r="I6" s="1708"/>
      <c r="J6" s="215"/>
      <c r="K6" s="2"/>
    </row>
    <row r="7" spans="1:11" ht="13.5" customHeight="1">
      <c r="A7" s="2"/>
      <c r="B7" s="4"/>
      <c r="C7" s="1714"/>
      <c r="D7" s="1714"/>
      <c r="E7" s="1715">
        <v>2015</v>
      </c>
      <c r="F7" s="1715"/>
      <c r="G7" s="1716">
        <v>2016</v>
      </c>
      <c r="H7" s="1715"/>
      <c r="I7" s="1715"/>
      <c r="J7" s="215"/>
      <c r="K7" s="2"/>
    </row>
    <row r="8" spans="1:11" ht="13.5" customHeight="1">
      <c r="A8" s="2"/>
      <c r="B8" s="4"/>
      <c r="C8" s="529"/>
      <c r="D8" s="529"/>
      <c r="E8" s="714" t="s">
        <v>99</v>
      </c>
      <c r="F8" s="1148" t="s">
        <v>96</v>
      </c>
      <c r="G8" s="714" t="s">
        <v>93</v>
      </c>
      <c r="H8" s="939" t="s">
        <v>102</v>
      </c>
      <c r="I8" s="714" t="s">
        <v>610</v>
      </c>
      <c r="J8" s="215"/>
      <c r="K8" s="2"/>
    </row>
    <row r="9" spans="1:11" s="532" customFormat="1" ht="23.25" customHeight="1">
      <c r="A9" s="530"/>
      <c r="B9" s="531"/>
      <c r="C9" s="1709" t="s">
        <v>68</v>
      </c>
      <c r="D9" s="1709"/>
      <c r="E9" s="1012">
        <v>5.24</v>
      </c>
      <c r="F9" s="1012">
        <v>5.19</v>
      </c>
      <c r="G9" s="1012">
        <v>5.19</v>
      </c>
      <c r="H9" s="1012">
        <v>5.21</v>
      </c>
      <c r="I9" s="1012">
        <v>5.21</v>
      </c>
      <c r="J9" s="593"/>
      <c r="K9" s="530"/>
    </row>
    <row r="10" spans="1:11" ht="18.75" customHeight="1">
      <c r="A10" s="2"/>
      <c r="B10" s="4"/>
      <c r="C10" s="202" t="s">
        <v>327</v>
      </c>
      <c r="D10" s="13"/>
      <c r="E10" s="1013">
        <v>11.23</v>
      </c>
      <c r="F10" s="1013">
        <v>10.86</v>
      </c>
      <c r="G10" s="1013">
        <v>10.95</v>
      </c>
      <c r="H10" s="1013">
        <v>10.93</v>
      </c>
      <c r="I10" s="1013">
        <v>10.63</v>
      </c>
      <c r="J10" s="593"/>
      <c r="K10" s="2"/>
    </row>
    <row r="11" spans="1:11" ht="18.75" customHeight="1">
      <c r="A11" s="2"/>
      <c r="B11" s="4"/>
      <c r="C11" s="202" t="s">
        <v>253</v>
      </c>
      <c r="D11" s="22"/>
      <c r="E11" s="1013">
        <v>7.11</v>
      </c>
      <c r="F11" s="1013">
        <v>7.03</v>
      </c>
      <c r="G11" s="1013">
        <v>6.98</v>
      </c>
      <c r="H11" s="1013">
        <v>6.96</v>
      </c>
      <c r="I11" s="1013">
        <v>7.02</v>
      </c>
      <c r="J11" s="593"/>
      <c r="K11" s="2"/>
    </row>
    <row r="12" spans="1:11" ht="18.75" customHeight="1">
      <c r="A12" s="2"/>
      <c r="B12" s="4"/>
      <c r="C12" s="202" t="s">
        <v>254</v>
      </c>
      <c r="D12" s="22"/>
      <c r="E12" s="1013">
        <v>4.25</v>
      </c>
      <c r="F12" s="1013">
        <v>4.22</v>
      </c>
      <c r="G12" s="1013">
        <v>4.2300000000000004</v>
      </c>
      <c r="H12" s="1013">
        <v>4.29</v>
      </c>
      <c r="I12" s="1013">
        <v>4.3</v>
      </c>
      <c r="J12" s="593"/>
      <c r="K12" s="2"/>
    </row>
    <row r="13" spans="1:11" ht="18.75" customHeight="1">
      <c r="A13" s="2"/>
      <c r="B13" s="4"/>
      <c r="C13" s="202" t="s">
        <v>84</v>
      </c>
      <c r="D13" s="13"/>
      <c r="E13" s="1013">
        <v>4.2699999999999996</v>
      </c>
      <c r="F13" s="1013">
        <v>4.21</v>
      </c>
      <c r="G13" s="1013">
        <v>4.21</v>
      </c>
      <c r="H13" s="1013">
        <v>4.1900000000000004</v>
      </c>
      <c r="I13" s="1013">
        <v>4.2699999999999996</v>
      </c>
      <c r="J13" s="528"/>
      <c r="K13" s="2"/>
    </row>
    <row r="14" spans="1:11" ht="18.75" customHeight="1">
      <c r="A14" s="2"/>
      <c r="B14" s="4"/>
      <c r="C14" s="202" t="s">
        <v>255</v>
      </c>
      <c r="D14" s="22"/>
      <c r="E14" s="1013">
        <v>4.43</v>
      </c>
      <c r="F14" s="1013">
        <v>4.37</v>
      </c>
      <c r="G14" s="1013">
        <v>4.47</v>
      </c>
      <c r="H14" s="1013">
        <v>4.5</v>
      </c>
      <c r="I14" s="1013">
        <v>4.4800000000000004</v>
      </c>
      <c r="J14" s="528"/>
      <c r="K14" s="2"/>
    </row>
    <row r="15" spans="1:11" ht="18.75" customHeight="1">
      <c r="A15" s="2"/>
      <c r="B15" s="4"/>
      <c r="C15" s="202" t="s">
        <v>83</v>
      </c>
      <c r="D15" s="22"/>
      <c r="E15" s="1013">
        <v>4.28</v>
      </c>
      <c r="F15" s="1013">
        <v>4.26</v>
      </c>
      <c r="G15" s="1013">
        <v>4.2699999999999996</v>
      </c>
      <c r="H15" s="1013">
        <v>4.16</v>
      </c>
      <c r="I15" s="1013">
        <v>4.2699999999999996</v>
      </c>
      <c r="J15" s="528"/>
      <c r="K15" s="2"/>
    </row>
    <row r="16" spans="1:11" ht="18.75" customHeight="1">
      <c r="A16" s="2"/>
      <c r="B16" s="4"/>
      <c r="C16" s="202" t="s">
        <v>256</v>
      </c>
      <c r="D16" s="22"/>
      <c r="E16" s="1013">
        <v>4.43</v>
      </c>
      <c r="F16" s="1013">
        <v>4.37</v>
      </c>
      <c r="G16" s="1013">
        <v>4.49</v>
      </c>
      <c r="H16" s="1013">
        <v>4.33</v>
      </c>
      <c r="I16" s="1013">
        <v>4.29</v>
      </c>
      <c r="J16" s="528"/>
      <c r="K16" s="2"/>
    </row>
    <row r="17" spans="1:18" ht="18.75" customHeight="1">
      <c r="A17" s="2"/>
      <c r="B17" s="4"/>
      <c r="C17" s="202" t="s">
        <v>82</v>
      </c>
      <c r="D17" s="22"/>
      <c r="E17" s="1013">
        <v>4.29</v>
      </c>
      <c r="F17" s="1013">
        <v>4.3</v>
      </c>
      <c r="G17" s="1013">
        <v>4.25</v>
      </c>
      <c r="H17" s="1013">
        <v>4.26</v>
      </c>
      <c r="I17" s="1013">
        <v>4.2300000000000004</v>
      </c>
      <c r="J17" s="528"/>
      <c r="K17" s="2"/>
    </row>
    <row r="18" spans="1:18" ht="18.75" customHeight="1">
      <c r="A18" s="2"/>
      <c r="B18" s="4"/>
      <c r="C18" s="202" t="s">
        <v>81</v>
      </c>
      <c r="D18" s="22"/>
      <c r="E18" s="1013">
        <v>4.88</v>
      </c>
      <c r="F18" s="1013">
        <v>4.84</v>
      </c>
      <c r="G18" s="1013">
        <v>4.82</v>
      </c>
      <c r="H18" s="1013">
        <v>4.7300000000000004</v>
      </c>
      <c r="I18" s="1013">
        <v>4.8</v>
      </c>
      <c r="J18" s="528"/>
      <c r="K18" s="2"/>
    </row>
    <row r="19" spans="1:18" ht="18.75" customHeight="1">
      <c r="A19" s="2"/>
      <c r="B19" s="4"/>
      <c r="C19" s="202" t="s">
        <v>257</v>
      </c>
      <c r="D19" s="22"/>
      <c r="E19" s="1013">
        <v>4.3600000000000003</v>
      </c>
      <c r="F19" s="1013">
        <v>4.37</v>
      </c>
      <c r="G19" s="1013">
        <v>4.25</v>
      </c>
      <c r="H19" s="1013">
        <v>4.25</v>
      </c>
      <c r="I19" s="1013">
        <v>4.32</v>
      </c>
      <c r="J19" s="528"/>
      <c r="K19" s="2"/>
    </row>
    <row r="20" spans="1:18" ht="18.75" customHeight="1">
      <c r="A20" s="2"/>
      <c r="B20" s="4"/>
      <c r="C20" s="202" t="s">
        <v>80</v>
      </c>
      <c r="D20" s="13"/>
      <c r="E20" s="1013">
        <v>5.25</v>
      </c>
      <c r="F20" s="1013">
        <v>5.08</v>
      </c>
      <c r="G20" s="1013">
        <v>4.92</v>
      </c>
      <c r="H20" s="1013">
        <v>4.9800000000000004</v>
      </c>
      <c r="I20" s="1013">
        <v>5.0599999999999996</v>
      </c>
      <c r="J20" s="528"/>
      <c r="K20" s="2"/>
    </row>
    <row r="21" spans="1:18" ht="18.75" customHeight="1">
      <c r="A21" s="2"/>
      <c r="B21" s="4"/>
      <c r="C21" s="202" t="s">
        <v>258</v>
      </c>
      <c r="D21" s="22"/>
      <c r="E21" s="1013">
        <v>5.22</v>
      </c>
      <c r="F21" s="1013">
        <v>5.16</v>
      </c>
      <c r="G21" s="1013">
        <v>5.17</v>
      </c>
      <c r="H21" s="1013">
        <v>5.23</v>
      </c>
      <c r="I21" s="1013">
        <v>5.27</v>
      </c>
      <c r="J21" s="528"/>
      <c r="K21" s="2"/>
    </row>
    <row r="22" spans="1:18" ht="18.75" customHeight="1">
      <c r="A22" s="2"/>
      <c r="B22" s="4"/>
      <c r="C22" s="202" t="s">
        <v>259</v>
      </c>
      <c r="D22" s="22"/>
      <c r="E22" s="1013">
        <v>4.82</v>
      </c>
      <c r="F22" s="1013">
        <v>4.88</v>
      </c>
      <c r="G22" s="1013">
        <v>4.8</v>
      </c>
      <c r="H22" s="1013">
        <v>4.8099999999999996</v>
      </c>
      <c r="I22" s="1013">
        <v>4.87</v>
      </c>
      <c r="J22" s="528"/>
      <c r="K22" s="2"/>
    </row>
    <row r="23" spans="1:18" ht="18.75" customHeight="1">
      <c r="A23" s="2"/>
      <c r="B23" s="4"/>
      <c r="C23" s="202" t="s">
        <v>333</v>
      </c>
      <c r="D23" s="22"/>
      <c r="E23" s="1013">
        <v>4.72</v>
      </c>
      <c r="F23" s="1013">
        <v>4.6399999999999997</v>
      </c>
      <c r="G23" s="1013">
        <v>4.67</v>
      </c>
      <c r="H23" s="1013">
        <v>4.67</v>
      </c>
      <c r="I23" s="1013">
        <v>4.7</v>
      </c>
      <c r="J23" s="528"/>
      <c r="K23" s="2"/>
    </row>
    <row r="24" spans="1:18" ht="18.75" customHeight="1">
      <c r="A24" s="2"/>
      <c r="B24" s="4"/>
      <c r="C24" s="202" t="s">
        <v>334</v>
      </c>
      <c r="D24" s="22"/>
      <c r="E24" s="1013">
        <v>4.1399999999999997</v>
      </c>
      <c r="F24" s="1013">
        <v>4.1100000000000003</v>
      </c>
      <c r="G24" s="1013">
        <v>4.12</v>
      </c>
      <c r="H24" s="1013">
        <v>4.1500000000000004</v>
      </c>
      <c r="I24" s="1013">
        <v>4.2</v>
      </c>
      <c r="J24" s="528"/>
      <c r="K24" s="2"/>
    </row>
    <row r="25" spans="1:18" ht="35.25" customHeight="1" thickBot="1">
      <c r="A25" s="2"/>
      <c r="B25" s="4"/>
      <c r="C25" s="716"/>
      <c r="D25" s="716"/>
      <c r="E25" s="533"/>
      <c r="F25" s="533"/>
      <c r="G25" s="533"/>
      <c r="H25" s="533"/>
      <c r="I25" s="533"/>
      <c r="J25" s="528"/>
      <c r="K25" s="2"/>
    </row>
    <row r="26" spans="1:18" s="7" customFormat="1" ht="13.5" customHeight="1" thickBot="1">
      <c r="A26" s="6"/>
      <c r="B26" s="14"/>
      <c r="C26" s="1710" t="s">
        <v>347</v>
      </c>
      <c r="D26" s="1711"/>
      <c r="E26" s="1711"/>
      <c r="F26" s="1711"/>
      <c r="G26" s="1711"/>
      <c r="H26" s="1711"/>
      <c r="I26" s="1712"/>
      <c r="J26" s="528"/>
      <c r="K26" s="6"/>
    </row>
    <row r="27" spans="1:18" ht="4.5" customHeight="1">
      <c r="A27" s="2"/>
      <c r="B27" s="4"/>
      <c r="C27" s="1713" t="s">
        <v>85</v>
      </c>
      <c r="D27" s="1714"/>
      <c r="E27" s="716"/>
      <c r="F27" s="716"/>
      <c r="G27" s="716"/>
      <c r="H27" s="716"/>
      <c r="I27" s="716"/>
      <c r="J27" s="528"/>
      <c r="K27" s="2"/>
    </row>
    <row r="28" spans="1:18" ht="15.75" customHeight="1">
      <c r="A28" s="2"/>
      <c r="B28" s="4"/>
      <c r="C28" s="1713"/>
      <c r="D28" s="1714"/>
      <c r="E28" s="1708" t="s">
        <v>353</v>
      </c>
      <c r="F28" s="1708"/>
      <c r="G28" s="1708"/>
      <c r="H28" s="1708"/>
      <c r="I28" s="1708"/>
      <c r="J28" s="215"/>
      <c r="K28" s="2"/>
    </row>
    <row r="29" spans="1:18" ht="13.5" customHeight="1">
      <c r="A29" s="2"/>
      <c r="B29" s="4"/>
      <c r="C29" s="1714"/>
      <c r="D29" s="1714"/>
      <c r="E29" s="1715">
        <v>2015</v>
      </c>
      <c r="F29" s="1715"/>
      <c r="G29" s="1716">
        <v>2016</v>
      </c>
      <c r="H29" s="1715"/>
      <c r="I29" s="1715"/>
      <c r="J29" s="215"/>
      <c r="K29" s="2"/>
    </row>
    <row r="30" spans="1:18" ht="13.5" customHeight="1">
      <c r="A30" s="2"/>
      <c r="B30" s="4"/>
      <c r="C30" s="529"/>
      <c r="D30" s="529"/>
      <c r="E30" s="714" t="s">
        <v>99</v>
      </c>
      <c r="F30" s="1148" t="s">
        <v>96</v>
      </c>
      <c r="G30" s="714" t="s">
        <v>93</v>
      </c>
      <c r="H30" s="939" t="s">
        <v>102</v>
      </c>
      <c r="I30" s="714" t="s">
        <v>610</v>
      </c>
      <c r="J30" s="215"/>
      <c r="K30" s="2"/>
      <c r="M30" s="1048"/>
      <c r="O30" s="1048"/>
    </row>
    <row r="31" spans="1:18" s="532" customFormat="1" ht="23.25" customHeight="1">
      <c r="A31" s="530"/>
      <c r="B31" s="531"/>
      <c r="C31" s="1709" t="s">
        <v>68</v>
      </c>
      <c r="D31" s="1709"/>
      <c r="E31" s="1010">
        <v>907.38</v>
      </c>
      <c r="F31" s="1010">
        <v>898.25</v>
      </c>
      <c r="G31" s="1010">
        <v>897.86</v>
      </c>
      <c r="H31" s="1010">
        <v>901.57</v>
      </c>
      <c r="I31" s="1010">
        <v>902.73</v>
      </c>
      <c r="J31" s="593"/>
      <c r="K31" s="530"/>
      <c r="M31" s="1006"/>
      <c r="O31" s="1097"/>
      <c r="Q31" s="1006"/>
      <c r="R31" s="1006"/>
    </row>
    <row r="32" spans="1:18" ht="18.75" customHeight="1">
      <c r="A32" s="2"/>
      <c r="B32" s="4"/>
      <c r="C32" s="202" t="s">
        <v>327</v>
      </c>
      <c r="D32" s="13"/>
      <c r="E32" s="1011">
        <v>1928.47</v>
      </c>
      <c r="F32" s="1011">
        <v>1864.56</v>
      </c>
      <c r="G32" s="1011">
        <v>1883.15</v>
      </c>
      <c r="H32" s="1011">
        <v>1878.1</v>
      </c>
      <c r="I32" s="1011">
        <v>1826.47</v>
      </c>
      <c r="J32" s="593"/>
      <c r="K32" s="2"/>
      <c r="M32" s="1006"/>
      <c r="N32" s="532"/>
      <c r="O32" s="1097"/>
    </row>
    <row r="33" spans="1:15" ht="18.75" customHeight="1">
      <c r="A33" s="2"/>
      <c r="B33" s="4"/>
      <c r="C33" s="202" t="s">
        <v>253</v>
      </c>
      <c r="D33" s="22"/>
      <c r="E33" s="1011">
        <v>1231.3499999999999</v>
      </c>
      <c r="F33" s="1011">
        <v>1217.74</v>
      </c>
      <c r="G33" s="1011">
        <v>1209.71</v>
      </c>
      <c r="H33" s="1011">
        <v>1205.8900000000001</v>
      </c>
      <c r="I33" s="1011">
        <v>1217.05</v>
      </c>
      <c r="J33" s="593"/>
      <c r="K33" s="2"/>
      <c r="M33" s="1006"/>
      <c r="N33" s="532"/>
      <c r="O33" s="1097"/>
    </row>
    <row r="34" spans="1:15" ht="18.75" customHeight="1">
      <c r="A34" s="2"/>
      <c r="B34" s="4"/>
      <c r="C34" s="202" t="s">
        <v>254</v>
      </c>
      <c r="D34" s="22"/>
      <c r="E34" s="1011">
        <v>735.8</v>
      </c>
      <c r="F34" s="1011">
        <v>731.14</v>
      </c>
      <c r="G34" s="1011">
        <v>732.21</v>
      </c>
      <c r="H34" s="1011">
        <v>742.81</v>
      </c>
      <c r="I34" s="1011">
        <v>745.52</v>
      </c>
      <c r="J34" s="593"/>
      <c r="K34" s="2"/>
      <c r="M34" s="1006"/>
      <c r="N34" s="532"/>
      <c r="O34" s="1097"/>
    </row>
    <row r="35" spans="1:15" ht="18.75" customHeight="1">
      <c r="A35" s="2"/>
      <c r="B35" s="4"/>
      <c r="C35" s="202" t="s">
        <v>84</v>
      </c>
      <c r="D35" s="13"/>
      <c r="E35" s="1011">
        <v>740.72</v>
      </c>
      <c r="F35" s="1011">
        <v>730.4</v>
      </c>
      <c r="G35" s="1011">
        <v>729.3</v>
      </c>
      <c r="H35" s="1011">
        <v>726.23</v>
      </c>
      <c r="I35" s="1011">
        <v>740.52</v>
      </c>
      <c r="J35" s="528"/>
      <c r="K35" s="2"/>
      <c r="M35" s="1006"/>
      <c r="N35" s="532"/>
      <c r="O35" s="1097"/>
    </row>
    <row r="36" spans="1:15" ht="18.75" customHeight="1">
      <c r="A36" s="2"/>
      <c r="B36" s="4"/>
      <c r="C36" s="202" t="s">
        <v>255</v>
      </c>
      <c r="D36" s="22"/>
      <c r="E36" s="1011">
        <v>767.03</v>
      </c>
      <c r="F36" s="1011">
        <v>757.38</v>
      </c>
      <c r="G36" s="1011">
        <v>773.79</v>
      </c>
      <c r="H36" s="1011">
        <v>778.97</v>
      </c>
      <c r="I36" s="1011">
        <v>775.81</v>
      </c>
      <c r="J36" s="528"/>
      <c r="K36" s="2"/>
      <c r="M36" s="1006"/>
      <c r="N36" s="532"/>
      <c r="O36" s="1097"/>
    </row>
    <row r="37" spans="1:15" ht="18.75" customHeight="1">
      <c r="A37" s="2"/>
      <c r="B37" s="4"/>
      <c r="C37" s="202" t="s">
        <v>83</v>
      </c>
      <c r="D37" s="22"/>
      <c r="E37" s="1011">
        <v>741.11</v>
      </c>
      <c r="F37" s="1011">
        <v>737.88</v>
      </c>
      <c r="G37" s="1011">
        <v>739.53</v>
      </c>
      <c r="H37" s="1011">
        <v>720.26</v>
      </c>
      <c r="I37" s="1011">
        <v>739.67</v>
      </c>
      <c r="J37" s="528"/>
      <c r="K37" s="2"/>
      <c r="M37" s="1006"/>
      <c r="N37" s="532"/>
      <c r="O37" s="1097"/>
    </row>
    <row r="38" spans="1:15" ht="18.75" customHeight="1">
      <c r="A38" s="2"/>
      <c r="B38" s="4"/>
      <c r="C38" s="202" t="s">
        <v>256</v>
      </c>
      <c r="D38" s="22"/>
      <c r="E38" s="1011">
        <v>767.43</v>
      </c>
      <c r="F38" s="1011">
        <v>757.15</v>
      </c>
      <c r="G38" s="1011">
        <v>777.86</v>
      </c>
      <c r="H38" s="1011">
        <v>750.01</v>
      </c>
      <c r="I38" s="1011">
        <v>743.95</v>
      </c>
      <c r="J38" s="528"/>
      <c r="K38" s="2"/>
      <c r="M38" s="1006"/>
      <c r="N38" s="532"/>
      <c r="O38" s="1097"/>
    </row>
    <row r="39" spans="1:15" ht="18.75" customHeight="1">
      <c r="A39" s="2"/>
      <c r="B39" s="4"/>
      <c r="C39" s="202" t="s">
        <v>82</v>
      </c>
      <c r="D39" s="22"/>
      <c r="E39" s="1011">
        <v>743.76</v>
      </c>
      <c r="F39" s="1011">
        <v>745.87</v>
      </c>
      <c r="G39" s="1011">
        <v>736.58</v>
      </c>
      <c r="H39" s="1011">
        <v>738.96</v>
      </c>
      <c r="I39" s="1011">
        <v>733.22</v>
      </c>
      <c r="J39" s="528"/>
      <c r="K39" s="2"/>
      <c r="M39" s="1006"/>
      <c r="N39" s="532"/>
      <c r="O39" s="1097"/>
    </row>
    <row r="40" spans="1:15" ht="18.75" customHeight="1">
      <c r="A40" s="2"/>
      <c r="B40" s="4"/>
      <c r="C40" s="202" t="s">
        <v>81</v>
      </c>
      <c r="D40" s="22"/>
      <c r="E40" s="1011">
        <v>845.2</v>
      </c>
      <c r="F40" s="1011">
        <v>838</v>
      </c>
      <c r="G40" s="1011">
        <v>834.85</v>
      </c>
      <c r="H40" s="1011">
        <v>820.31</v>
      </c>
      <c r="I40" s="1011">
        <v>831.2</v>
      </c>
      <c r="J40" s="528"/>
      <c r="K40" s="2"/>
      <c r="M40" s="1006"/>
      <c r="N40" s="532"/>
      <c r="O40" s="1097"/>
    </row>
    <row r="41" spans="1:15" ht="18.75" customHeight="1">
      <c r="A41" s="2"/>
      <c r="B41" s="4"/>
      <c r="C41" s="202" t="s">
        <v>257</v>
      </c>
      <c r="D41" s="22"/>
      <c r="E41" s="1011">
        <v>754.77</v>
      </c>
      <c r="F41" s="1011">
        <v>756.34</v>
      </c>
      <c r="G41" s="1011">
        <v>736.24</v>
      </c>
      <c r="H41" s="1011">
        <v>735.62</v>
      </c>
      <c r="I41" s="1011">
        <v>747.84</v>
      </c>
      <c r="J41" s="528"/>
      <c r="K41" s="2"/>
      <c r="M41" s="1006"/>
      <c r="N41" s="532"/>
      <c r="O41" s="1097"/>
    </row>
    <row r="42" spans="1:15" ht="18.75" customHeight="1">
      <c r="A42" s="2"/>
      <c r="B42" s="4"/>
      <c r="C42" s="202" t="s">
        <v>80</v>
      </c>
      <c r="D42" s="13"/>
      <c r="E42" s="1011">
        <v>909.23</v>
      </c>
      <c r="F42" s="1011">
        <v>880.36</v>
      </c>
      <c r="G42" s="1011">
        <v>853.26</v>
      </c>
      <c r="H42" s="1011">
        <v>863.33</v>
      </c>
      <c r="I42" s="1011">
        <v>877.26</v>
      </c>
      <c r="J42" s="528"/>
      <c r="K42" s="2"/>
      <c r="M42" s="1006"/>
      <c r="N42" s="532"/>
      <c r="O42" s="1097"/>
    </row>
    <row r="43" spans="1:15" ht="18.75" customHeight="1">
      <c r="A43" s="2"/>
      <c r="B43" s="4"/>
      <c r="C43" s="202" t="s">
        <v>258</v>
      </c>
      <c r="D43" s="22"/>
      <c r="E43" s="1011">
        <v>904.23</v>
      </c>
      <c r="F43" s="1011">
        <v>893.53</v>
      </c>
      <c r="G43" s="1011">
        <v>895.11</v>
      </c>
      <c r="H43" s="1011">
        <v>906.3</v>
      </c>
      <c r="I43" s="1011">
        <v>913.28</v>
      </c>
      <c r="J43" s="528"/>
      <c r="K43" s="2"/>
      <c r="M43" s="1006"/>
      <c r="N43" s="532"/>
      <c r="O43" s="1097"/>
    </row>
    <row r="44" spans="1:15" ht="18.75" customHeight="1">
      <c r="A44" s="2"/>
      <c r="B44" s="4"/>
      <c r="C44" s="202" t="s">
        <v>259</v>
      </c>
      <c r="D44" s="22"/>
      <c r="E44" s="1011">
        <v>836.01</v>
      </c>
      <c r="F44" s="1011">
        <v>844.77</v>
      </c>
      <c r="G44" s="1011">
        <v>831.5</v>
      </c>
      <c r="H44" s="1011">
        <v>833.48</v>
      </c>
      <c r="I44" s="1011">
        <v>843.53</v>
      </c>
      <c r="J44" s="528"/>
      <c r="K44" s="2"/>
      <c r="M44" s="1006"/>
      <c r="N44" s="532"/>
      <c r="O44" s="1097"/>
    </row>
    <row r="45" spans="1:15" ht="18.75" customHeight="1">
      <c r="A45" s="2"/>
      <c r="B45" s="4"/>
      <c r="C45" s="202" t="s">
        <v>333</v>
      </c>
      <c r="D45" s="22"/>
      <c r="E45" s="1011">
        <v>818.77</v>
      </c>
      <c r="F45" s="1011">
        <v>803.41</v>
      </c>
      <c r="G45" s="1011">
        <v>809.26</v>
      </c>
      <c r="H45" s="1011">
        <v>809.81</v>
      </c>
      <c r="I45" s="1011">
        <v>812.33</v>
      </c>
      <c r="J45" s="528"/>
      <c r="K45" s="2"/>
      <c r="M45" s="1006"/>
      <c r="N45" s="532"/>
      <c r="O45" s="1097"/>
    </row>
    <row r="46" spans="1:15" ht="18.75" customHeight="1">
      <c r="A46" s="2"/>
      <c r="B46" s="4"/>
      <c r="C46" s="202" t="s">
        <v>334</v>
      </c>
      <c r="D46" s="22"/>
      <c r="E46" s="1011">
        <v>717.64</v>
      </c>
      <c r="F46" s="1011">
        <v>712.18</v>
      </c>
      <c r="G46" s="1011">
        <v>713.15</v>
      </c>
      <c r="H46" s="1011">
        <v>718.08</v>
      </c>
      <c r="I46" s="1011">
        <v>727.13</v>
      </c>
      <c r="J46" s="528"/>
      <c r="K46" s="2"/>
      <c r="M46" s="1006"/>
      <c r="N46" s="532"/>
      <c r="O46" s="1097"/>
    </row>
    <row r="47" spans="1:15" s="534" customFormat="1" ht="13.5" customHeight="1">
      <c r="A47" s="712"/>
      <c r="B47" s="712"/>
      <c r="C47" s="1699" t="s">
        <v>423</v>
      </c>
      <c r="D47" s="1699"/>
      <c r="E47" s="1699"/>
      <c r="F47" s="1699"/>
      <c r="G47" s="1699"/>
      <c r="H47" s="1699"/>
      <c r="I47" s="1699"/>
      <c r="J47" s="594"/>
      <c r="K47" s="712"/>
    </row>
    <row r="48" spans="1:15" ht="13.5" customHeight="1">
      <c r="A48" s="2"/>
      <c r="B48" s="4"/>
      <c r="C48" s="42" t="s">
        <v>438</v>
      </c>
      <c r="D48" s="715"/>
      <c r="E48" s="715"/>
      <c r="F48" s="715"/>
      <c r="G48" s="1330" t="s">
        <v>611</v>
      </c>
      <c r="H48" s="715"/>
      <c r="I48" s="715"/>
      <c r="J48" s="528"/>
      <c r="K48" s="2"/>
    </row>
    <row r="49" spans="1:11" ht="13.5" customHeight="1">
      <c r="A49" s="2"/>
      <c r="B49" s="2"/>
      <c r="C49" s="2"/>
      <c r="D49" s="712"/>
      <c r="E49" s="4"/>
      <c r="F49" s="4"/>
      <c r="G49" s="4"/>
      <c r="H49" s="1707">
        <v>42705</v>
      </c>
      <c r="I49" s="1707"/>
      <c r="J49" s="259">
        <v>15</v>
      </c>
      <c r="K49" s="2"/>
    </row>
  </sheetData>
  <mergeCells count="16">
    <mergeCell ref="B1:D1"/>
    <mergeCell ref="B2:D2"/>
    <mergeCell ref="C4:I4"/>
    <mergeCell ref="C5:D7"/>
    <mergeCell ref="E6:I6"/>
    <mergeCell ref="E7:F7"/>
    <mergeCell ref="G7:I7"/>
    <mergeCell ref="H49:I49"/>
    <mergeCell ref="E28:I28"/>
    <mergeCell ref="C31:D31"/>
    <mergeCell ref="C47:I47"/>
    <mergeCell ref="C9:D9"/>
    <mergeCell ref="C26:I26"/>
    <mergeCell ref="C27:D29"/>
    <mergeCell ref="E29:F29"/>
    <mergeCell ref="G29:I29"/>
  </mergeCells>
  <conditionalFormatting sqref="O31:O46">
    <cfRule type="top10" dxfId="14" priority="1" bottom="1" rank="2"/>
    <cfRule type="top10" dxfId="13"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G80"/>
  <sheetViews>
    <sheetView zoomScale="125" zoomScaleNormal="125" workbookViewId="0"/>
  </sheetViews>
  <sheetFormatPr defaultRowHeight="12.75"/>
  <cols>
    <col min="1" max="1" width="1" style="411" customWidth="1"/>
    <col min="2" max="2" width="2.5703125" style="411" customWidth="1"/>
    <col min="3" max="3" width="2.28515625" style="411" customWidth="1"/>
    <col min="4" max="4" width="26.7109375" style="466" customWidth="1"/>
    <col min="5" max="5" width="5.85546875" style="466" customWidth="1"/>
    <col min="6" max="6" width="5.140625" style="466" customWidth="1"/>
    <col min="7" max="7" width="4.5703125" style="411" customWidth="1"/>
    <col min="8" max="9" width="4.7109375" style="411" customWidth="1"/>
    <col min="10" max="10" width="5.28515625" style="411" customWidth="1"/>
    <col min="11" max="11" width="5.7109375" style="411" customWidth="1"/>
    <col min="12" max="12" width="4.85546875" style="411" customWidth="1"/>
    <col min="13" max="14" width="5.85546875" style="411" customWidth="1"/>
    <col min="15" max="15" width="5.28515625" style="411" customWidth="1"/>
    <col min="16" max="16" width="5.42578125" style="411" customWidth="1"/>
    <col min="17" max="17" width="5.140625" style="411" customWidth="1"/>
    <col min="18" max="18" width="2.5703125" style="411" customWidth="1"/>
    <col min="19" max="19" width="1" style="411" customWidth="1"/>
    <col min="20" max="20" width="7.85546875" style="411" bestFit="1" customWidth="1"/>
    <col min="21" max="21" width="7.5703125" style="993" bestFit="1" customWidth="1"/>
    <col min="22" max="22" width="6.5703125" style="411" bestFit="1" customWidth="1"/>
    <col min="23" max="23" width="5.5703125" style="411" customWidth="1"/>
    <col min="24" max="16384" width="9.140625" style="411"/>
  </cols>
  <sheetData>
    <row r="1" spans="1:33" ht="13.5" customHeight="1">
      <c r="A1" s="406"/>
      <c r="B1" s="466"/>
      <c r="C1" s="1738" t="s">
        <v>34</v>
      </c>
      <c r="D1" s="1738"/>
      <c r="E1" s="1738"/>
      <c r="F1" s="1738"/>
      <c r="G1" s="416"/>
      <c r="H1" s="416"/>
      <c r="I1" s="416"/>
      <c r="J1" s="1745" t="s">
        <v>416</v>
      </c>
      <c r="K1" s="1745"/>
      <c r="L1" s="1745"/>
      <c r="M1" s="1745"/>
      <c r="N1" s="1745"/>
      <c r="O1" s="1745"/>
      <c r="P1" s="1745"/>
      <c r="Q1" s="597"/>
      <c r="R1" s="597"/>
      <c r="S1" s="406"/>
    </row>
    <row r="2" spans="1:33" ht="6" customHeight="1">
      <c r="A2" s="596"/>
      <c r="B2" s="522"/>
      <c r="C2" s="960"/>
      <c r="D2" s="1023"/>
      <c r="E2" s="457"/>
      <c r="F2" s="457"/>
      <c r="G2" s="457"/>
      <c r="H2" s="457"/>
      <c r="I2" s="457"/>
      <c r="J2" s="457"/>
      <c r="K2" s="457"/>
      <c r="L2" s="457"/>
      <c r="M2" s="457"/>
      <c r="N2" s="457"/>
      <c r="O2" s="457"/>
      <c r="P2" s="457"/>
      <c r="Q2" s="457"/>
      <c r="R2" s="416"/>
      <c r="S2" s="416"/>
    </row>
    <row r="3" spans="1:33" ht="11.25" customHeight="1" thickBot="1">
      <c r="A3" s="406"/>
      <c r="B3" s="467"/>
      <c r="C3" s="463"/>
      <c r="D3" s="463"/>
      <c r="E3" s="416"/>
      <c r="F3" s="416"/>
      <c r="G3" s="416"/>
      <c r="H3" s="416"/>
      <c r="I3" s="416"/>
      <c r="J3" s="754"/>
      <c r="K3" s="754"/>
      <c r="L3" s="754"/>
      <c r="M3" s="754"/>
      <c r="N3" s="754"/>
      <c r="O3" s="754"/>
      <c r="P3" s="754"/>
      <c r="Q3" s="754" t="s">
        <v>70</v>
      </c>
      <c r="R3" s="416"/>
      <c r="S3" s="416"/>
    </row>
    <row r="4" spans="1:33" ht="13.5" customHeight="1" thickBot="1">
      <c r="A4" s="406"/>
      <c r="B4" s="467"/>
      <c r="C4" s="1739" t="s">
        <v>129</v>
      </c>
      <c r="D4" s="1740"/>
      <c r="E4" s="1740"/>
      <c r="F4" s="1740"/>
      <c r="G4" s="1740"/>
      <c r="H4" s="1740"/>
      <c r="I4" s="1740"/>
      <c r="J4" s="1740"/>
      <c r="K4" s="1740"/>
      <c r="L4" s="1740"/>
      <c r="M4" s="1740"/>
      <c r="N4" s="1740"/>
      <c r="O4" s="1740"/>
      <c r="P4" s="1740"/>
      <c r="Q4" s="1741"/>
      <c r="R4" s="416"/>
      <c r="S4" s="416"/>
    </row>
    <row r="5" spans="1:33" ht="3.75" customHeight="1">
      <c r="A5" s="406"/>
      <c r="B5" s="467"/>
      <c r="C5" s="463"/>
      <c r="D5" s="463"/>
      <c r="E5" s="416"/>
      <c r="F5" s="416"/>
      <c r="G5" s="424"/>
      <c r="H5" s="416"/>
      <c r="I5" s="416"/>
      <c r="J5" s="478"/>
      <c r="K5" s="478"/>
      <c r="L5" s="478"/>
      <c r="M5" s="478"/>
      <c r="N5" s="478"/>
      <c r="O5" s="478"/>
      <c r="P5" s="478"/>
      <c r="Q5" s="478"/>
      <c r="R5" s="416"/>
      <c r="S5" s="416"/>
    </row>
    <row r="6" spans="1:33" ht="13.5" customHeight="1">
      <c r="A6" s="406"/>
      <c r="B6" s="467"/>
      <c r="C6" s="1734" t="s">
        <v>128</v>
      </c>
      <c r="D6" s="1735"/>
      <c r="E6" s="1735"/>
      <c r="F6" s="1735"/>
      <c r="G6" s="1735"/>
      <c r="H6" s="1735"/>
      <c r="I6" s="1735"/>
      <c r="J6" s="1735"/>
      <c r="K6" s="1735"/>
      <c r="L6" s="1735"/>
      <c r="M6" s="1735"/>
      <c r="N6" s="1735"/>
      <c r="O6" s="1735"/>
      <c r="P6" s="1735"/>
      <c r="Q6" s="1736"/>
      <c r="R6" s="416"/>
      <c r="S6" s="416"/>
    </row>
    <row r="7" spans="1:33" ht="2.25" customHeight="1">
      <c r="A7" s="406"/>
      <c r="B7" s="467"/>
      <c r="C7" s="1742" t="s">
        <v>78</v>
      </c>
      <c r="D7" s="1742"/>
      <c r="E7" s="423"/>
      <c r="F7" s="423"/>
      <c r="G7" s="1744">
        <v>2014</v>
      </c>
      <c r="H7" s="1744"/>
      <c r="I7" s="1744"/>
      <c r="J7" s="1744"/>
      <c r="K7" s="1744"/>
      <c r="L7" s="1744"/>
      <c r="M7" s="1744"/>
      <c r="N7" s="1744"/>
      <c r="O7" s="1744"/>
      <c r="P7" s="1744"/>
      <c r="Q7" s="1744"/>
      <c r="R7" s="416"/>
      <c r="S7" s="416"/>
    </row>
    <row r="8" spans="1:33" ht="13.5" customHeight="1">
      <c r="A8" s="406"/>
      <c r="B8" s="467"/>
      <c r="C8" s="1743"/>
      <c r="D8" s="1743"/>
      <c r="E8" s="1718">
        <v>2015</v>
      </c>
      <c r="F8" s="1719"/>
      <c r="G8" s="1720">
        <v>2016</v>
      </c>
      <c r="H8" s="1719"/>
      <c r="I8" s="1719"/>
      <c r="J8" s="1719"/>
      <c r="K8" s="1719"/>
      <c r="L8" s="1719"/>
      <c r="M8" s="1719"/>
      <c r="N8" s="1719"/>
      <c r="O8" s="1719"/>
      <c r="P8" s="1719"/>
      <c r="Q8" s="1719"/>
      <c r="R8" s="416"/>
      <c r="S8" s="416"/>
      <c r="T8" s="433"/>
      <c r="U8" s="1503"/>
      <c r="V8" s="433"/>
      <c r="W8" s="433"/>
      <c r="X8" s="433"/>
      <c r="Y8" s="433"/>
      <c r="Z8" s="433"/>
      <c r="AA8" s="433"/>
      <c r="AB8" s="433"/>
      <c r="AC8" s="433"/>
      <c r="AD8" s="433"/>
      <c r="AE8" s="433"/>
      <c r="AF8" s="433"/>
      <c r="AG8" s="433"/>
    </row>
    <row r="9" spans="1:33" ht="12.75" customHeight="1">
      <c r="A9" s="406"/>
      <c r="B9" s="467"/>
      <c r="C9" s="421"/>
      <c r="D9" s="421"/>
      <c r="E9" s="840" t="s">
        <v>95</v>
      </c>
      <c r="F9" s="840" t="s">
        <v>94</v>
      </c>
      <c r="G9" s="1118" t="s">
        <v>93</v>
      </c>
      <c r="H9" s="840" t="s">
        <v>104</v>
      </c>
      <c r="I9" s="1043" t="s">
        <v>103</v>
      </c>
      <c r="J9" s="840" t="s">
        <v>102</v>
      </c>
      <c r="K9" s="840" t="s">
        <v>101</v>
      </c>
      <c r="L9" s="840" t="s">
        <v>100</v>
      </c>
      <c r="M9" s="840" t="s">
        <v>99</v>
      </c>
      <c r="N9" s="840" t="s">
        <v>98</v>
      </c>
      <c r="O9" s="840" t="s">
        <v>97</v>
      </c>
      <c r="P9" s="840" t="s">
        <v>96</v>
      </c>
      <c r="Q9" s="840" t="s">
        <v>95</v>
      </c>
      <c r="R9" s="524"/>
      <c r="S9" s="416"/>
      <c r="T9" s="433"/>
      <c r="U9" s="1503"/>
      <c r="V9" s="433"/>
      <c r="W9" s="433"/>
      <c r="X9" s="433"/>
      <c r="Y9" s="433"/>
      <c r="Z9" s="433"/>
      <c r="AA9" s="433"/>
      <c r="AB9" s="433"/>
      <c r="AC9" s="433"/>
      <c r="AD9" s="433"/>
      <c r="AE9" s="433"/>
      <c r="AF9" s="433"/>
      <c r="AG9" s="433"/>
    </row>
    <row r="10" spans="1:33" s="483" customFormat="1" ht="16.5" customHeight="1">
      <c r="A10" s="479"/>
      <c r="B10" s="480"/>
      <c r="C10" s="1646" t="s">
        <v>106</v>
      </c>
      <c r="D10" s="1646"/>
      <c r="E10" s="481">
        <f t="shared" ref="E10:Q10" si="0">SUM(E11:E17)</f>
        <v>19</v>
      </c>
      <c r="F10" s="481">
        <f t="shared" si="0"/>
        <v>8</v>
      </c>
      <c r="G10" s="481">
        <f t="shared" si="0"/>
        <v>16</v>
      </c>
      <c r="H10" s="481">
        <f t="shared" si="0"/>
        <v>3</v>
      </c>
      <c r="I10" s="481">
        <f t="shared" si="0"/>
        <v>17</v>
      </c>
      <c r="J10" s="481">
        <f t="shared" si="0"/>
        <v>30</v>
      </c>
      <c r="K10" s="481">
        <f t="shared" si="0"/>
        <v>18</v>
      </c>
      <c r="L10" s="481">
        <f t="shared" si="0"/>
        <v>29</v>
      </c>
      <c r="M10" s="481">
        <f t="shared" si="0"/>
        <v>19</v>
      </c>
      <c r="N10" s="481">
        <f t="shared" si="0"/>
        <v>25</v>
      </c>
      <c r="O10" s="481">
        <f t="shared" si="0"/>
        <v>16</v>
      </c>
      <c r="P10" s="481">
        <f t="shared" si="0"/>
        <v>15</v>
      </c>
      <c r="Q10" s="481">
        <f t="shared" si="0"/>
        <v>4</v>
      </c>
      <c r="R10" s="496"/>
      <c r="S10" s="482"/>
      <c r="T10" s="1504"/>
      <c r="U10" s="1505"/>
      <c r="V10" s="1505"/>
      <c r="W10" s="1505"/>
      <c r="X10" s="1505"/>
      <c r="Y10" s="1505"/>
      <c r="Z10" s="1505"/>
      <c r="AA10" s="1505"/>
      <c r="AB10" s="1505"/>
      <c r="AC10" s="1505"/>
      <c r="AD10" s="1505"/>
      <c r="AE10" s="1505"/>
      <c r="AF10" s="1505"/>
      <c r="AG10" s="1505"/>
    </row>
    <row r="11" spans="1:33" s="487" customFormat="1" ht="10.5" customHeight="1">
      <c r="A11" s="484"/>
      <c r="B11" s="485"/>
      <c r="C11" s="959"/>
      <c r="D11" s="570" t="s">
        <v>246</v>
      </c>
      <c r="E11" s="1024">
        <v>2</v>
      </c>
      <c r="F11" s="1024">
        <v>2</v>
      </c>
      <c r="G11" s="1024">
        <v>4</v>
      </c>
      <c r="H11" s="1024">
        <v>1</v>
      </c>
      <c r="I11" s="1024">
        <v>5</v>
      </c>
      <c r="J11" s="1024">
        <v>6</v>
      </c>
      <c r="K11" s="1024">
        <v>9</v>
      </c>
      <c r="L11" s="1024">
        <v>12</v>
      </c>
      <c r="M11" s="1024">
        <v>12</v>
      </c>
      <c r="N11" s="1024">
        <v>8</v>
      </c>
      <c r="O11" s="1024">
        <v>6</v>
      </c>
      <c r="P11" s="1024">
        <v>5</v>
      </c>
      <c r="Q11" s="1024" t="s">
        <v>9</v>
      </c>
      <c r="R11" s="524"/>
      <c r="S11" s="463"/>
      <c r="T11" s="1506"/>
      <c r="U11" s="1505"/>
      <c r="V11" s="1504"/>
      <c r="W11" s="1507"/>
      <c r="X11" s="1506"/>
      <c r="Y11" s="1506"/>
      <c r="Z11" s="1506"/>
      <c r="AA11" s="1506"/>
      <c r="AB11" s="1506"/>
      <c r="AC11" s="1506"/>
      <c r="AD11" s="1506"/>
      <c r="AE11" s="1506"/>
      <c r="AF11" s="1506"/>
      <c r="AG11" s="1506"/>
    </row>
    <row r="12" spans="1:33" s="487" customFormat="1" ht="10.5" customHeight="1">
      <c r="A12" s="484"/>
      <c r="B12" s="485"/>
      <c r="C12" s="959"/>
      <c r="D12" s="570" t="s">
        <v>247</v>
      </c>
      <c r="E12" s="1024">
        <v>4</v>
      </c>
      <c r="F12" s="1024">
        <v>1</v>
      </c>
      <c r="G12" s="1024">
        <v>3</v>
      </c>
      <c r="H12" s="1024" t="s">
        <v>9</v>
      </c>
      <c r="I12" s="1024">
        <v>1</v>
      </c>
      <c r="J12" s="1024">
        <v>1</v>
      </c>
      <c r="K12" s="1024">
        <v>1</v>
      </c>
      <c r="L12" s="1024">
        <v>1</v>
      </c>
      <c r="M12" s="1024" t="s">
        <v>9</v>
      </c>
      <c r="N12" s="1024">
        <v>6</v>
      </c>
      <c r="O12" s="1024">
        <v>3</v>
      </c>
      <c r="P12" s="1024">
        <v>2</v>
      </c>
      <c r="Q12" s="1024">
        <v>1</v>
      </c>
      <c r="R12" s="524"/>
      <c r="S12" s="463"/>
      <c r="T12" s="1506"/>
      <c r="U12" s="1505"/>
      <c r="V12" s="1504"/>
      <c r="W12" s="1507"/>
      <c r="X12" s="1506"/>
      <c r="Y12" s="1506"/>
      <c r="Z12" s="1506"/>
      <c r="AA12" s="1506"/>
      <c r="AB12" s="1506"/>
      <c r="AC12" s="1506"/>
      <c r="AD12" s="1506"/>
      <c r="AE12" s="1506"/>
      <c r="AF12" s="1506"/>
      <c r="AG12" s="1506"/>
    </row>
    <row r="13" spans="1:33" s="975" customFormat="1" ht="10.5" customHeight="1">
      <c r="A13" s="1019"/>
      <c r="B13" s="1020"/>
      <c r="C13" s="1016"/>
      <c r="D13" s="570" t="s">
        <v>248</v>
      </c>
      <c r="E13" s="1024">
        <v>7</v>
      </c>
      <c r="F13" s="1024">
        <v>3</v>
      </c>
      <c r="G13" s="1024">
        <v>4</v>
      </c>
      <c r="H13" s="1024">
        <v>2</v>
      </c>
      <c r="I13" s="1024">
        <v>7</v>
      </c>
      <c r="J13" s="1024">
        <v>10</v>
      </c>
      <c r="K13" s="1024">
        <v>5</v>
      </c>
      <c r="L13" s="1024">
        <v>13</v>
      </c>
      <c r="M13" s="1024">
        <v>5</v>
      </c>
      <c r="N13" s="1024">
        <v>6</v>
      </c>
      <c r="O13" s="1024">
        <v>3</v>
      </c>
      <c r="P13" s="1024" t="s">
        <v>9</v>
      </c>
      <c r="Q13" s="1024">
        <v>1</v>
      </c>
      <c r="R13" s="777"/>
      <c r="S13" s="1021"/>
      <c r="T13" s="1508"/>
      <c r="U13" s="1505"/>
      <c r="V13" s="1504"/>
      <c r="W13" s="1509"/>
      <c r="X13" s="1508"/>
      <c r="Y13" s="1508"/>
      <c r="Z13" s="1508"/>
      <c r="AA13" s="1508"/>
      <c r="AB13" s="1508"/>
      <c r="AC13" s="1508"/>
      <c r="AD13" s="1508"/>
      <c r="AE13" s="1508"/>
      <c r="AF13" s="1508"/>
      <c r="AG13" s="1508"/>
    </row>
    <row r="14" spans="1:33" s="487" customFormat="1" ht="12" customHeight="1">
      <c r="A14" s="484"/>
      <c r="B14" s="485"/>
      <c r="C14" s="959"/>
      <c r="D14" s="570" t="s">
        <v>249</v>
      </c>
      <c r="E14" s="1024" t="s">
        <v>9</v>
      </c>
      <c r="F14" s="1024" t="s">
        <v>9</v>
      </c>
      <c r="G14" s="1024" t="s">
        <v>9</v>
      </c>
      <c r="H14" s="1024" t="s">
        <v>9</v>
      </c>
      <c r="I14" s="1024">
        <v>2</v>
      </c>
      <c r="J14" s="1024">
        <v>1</v>
      </c>
      <c r="K14" s="1024" t="s">
        <v>9</v>
      </c>
      <c r="L14" s="1024">
        <v>3</v>
      </c>
      <c r="M14" s="1024">
        <v>1</v>
      </c>
      <c r="N14" s="1024">
        <v>5</v>
      </c>
      <c r="O14" s="1024">
        <v>3</v>
      </c>
      <c r="P14" s="1024">
        <v>4</v>
      </c>
      <c r="Q14" s="1024">
        <v>1</v>
      </c>
      <c r="R14" s="486"/>
      <c r="S14" s="463"/>
      <c r="T14" s="1506"/>
      <c r="U14" s="1505"/>
      <c r="V14" s="1504"/>
      <c r="W14" s="1506"/>
      <c r="X14" s="1506"/>
      <c r="Y14" s="1506"/>
      <c r="Z14" s="1506"/>
      <c r="AA14" s="1506"/>
      <c r="AB14" s="1506"/>
      <c r="AC14" s="1506"/>
      <c r="AD14" s="1506"/>
      <c r="AE14" s="1506"/>
      <c r="AF14" s="1506"/>
      <c r="AG14" s="1506"/>
    </row>
    <row r="15" spans="1:33" s="487" customFormat="1" ht="10.5" customHeight="1">
      <c r="A15" s="484"/>
      <c r="B15" s="485"/>
      <c r="C15" s="959"/>
      <c r="D15" s="570" t="s">
        <v>250</v>
      </c>
      <c r="E15" s="1024" t="s">
        <v>9</v>
      </c>
      <c r="F15" s="1024" t="s">
        <v>9</v>
      </c>
      <c r="G15" s="1024" t="s">
        <v>9</v>
      </c>
      <c r="H15" s="1024" t="s">
        <v>9</v>
      </c>
      <c r="I15" s="1024" t="s">
        <v>9</v>
      </c>
      <c r="J15" s="1024" t="s">
        <v>9</v>
      </c>
      <c r="K15" s="1024" t="s">
        <v>9</v>
      </c>
      <c r="L15" s="1024" t="s">
        <v>9</v>
      </c>
      <c r="M15" s="1024" t="s">
        <v>9</v>
      </c>
      <c r="N15" s="1024" t="s">
        <v>9</v>
      </c>
      <c r="O15" s="1024" t="s">
        <v>9</v>
      </c>
      <c r="P15" s="1024" t="s">
        <v>9</v>
      </c>
      <c r="Q15" s="1024" t="s">
        <v>9</v>
      </c>
      <c r="R15" s="486"/>
      <c r="S15" s="463"/>
      <c r="T15" s="1510"/>
      <c r="U15" s="1505"/>
      <c r="V15" s="1504"/>
      <c r="W15" s="1506"/>
      <c r="X15" s="1506"/>
      <c r="Y15" s="1506"/>
      <c r="Z15" s="1506"/>
      <c r="AA15" s="1506"/>
      <c r="AB15" s="1506"/>
      <c r="AC15" s="1506"/>
      <c r="AD15" s="1506"/>
      <c r="AE15" s="1506"/>
      <c r="AF15" s="1506"/>
      <c r="AG15" s="1506"/>
    </row>
    <row r="16" spans="1:33" s="487" customFormat="1" ht="10.5" customHeight="1">
      <c r="A16" s="484"/>
      <c r="B16" s="485"/>
      <c r="C16" s="959"/>
      <c r="D16" s="570" t="s">
        <v>251</v>
      </c>
      <c r="E16" s="1024">
        <v>1</v>
      </c>
      <c r="F16" s="1024" t="s">
        <v>9</v>
      </c>
      <c r="G16" s="1024" t="s">
        <v>9</v>
      </c>
      <c r="H16" s="1024" t="s">
        <v>9</v>
      </c>
      <c r="I16" s="1024" t="s">
        <v>9</v>
      </c>
      <c r="J16" s="1024" t="s">
        <v>9</v>
      </c>
      <c r="K16" s="1024" t="s">
        <v>9</v>
      </c>
      <c r="L16" s="1024" t="s">
        <v>9</v>
      </c>
      <c r="M16" s="1024" t="s">
        <v>9</v>
      </c>
      <c r="N16" s="1024" t="s">
        <v>9</v>
      </c>
      <c r="O16" s="1024" t="s">
        <v>9</v>
      </c>
      <c r="P16" s="1024" t="s">
        <v>9</v>
      </c>
      <c r="Q16" s="1024" t="s">
        <v>9</v>
      </c>
      <c r="R16" s="486"/>
      <c r="S16" s="463"/>
      <c r="T16" s="1506"/>
      <c r="U16" s="1511"/>
      <c r="V16" s="1504"/>
      <c r="W16" s="1506"/>
      <c r="X16" s="1506"/>
      <c r="Y16" s="1506"/>
      <c r="Z16" s="1506"/>
      <c r="AA16" s="1506"/>
      <c r="AB16" s="1506"/>
      <c r="AC16" s="1506"/>
      <c r="AD16" s="1506"/>
      <c r="AE16" s="1506"/>
      <c r="AF16" s="1506"/>
      <c r="AG16" s="1506"/>
    </row>
    <row r="17" spans="1:33" s="487" customFormat="1" ht="12" customHeight="1">
      <c r="A17" s="484"/>
      <c r="B17" s="485"/>
      <c r="C17" s="959"/>
      <c r="D17" s="488" t="s">
        <v>252</v>
      </c>
      <c r="E17" s="1024">
        <v>5</v>
      </c>
      <c r="F17" s="1024">
        <v>2</v>
      </c>
      <c r="G17" s="1024">
        <v>5</v>
      </c>
      <c r="H17" s="1024" t="s">
        <v>9</v>
      </c>
      <c r="I17" s="1024">
        <v>2</v>
      </c>
      <c r="J17" s="1024">
        <v>12</v>
      </c>
      <c r="K17" s="1024">
        <v>3</v>
      </c>
      <c r="L17" s="1024" t="s">
        <v>9</v>
      </c>
      <c r="M17" s="1024">
        <v>1</v>
      </c>
      <c r="N17" s="1024" t="s">
        <v>9</v>
      </c>
      <c r="O17" s="1024">
        <v>1</v>
      </c>
      <c r="P17" s="1024">
        <v>4</v>
      </c>
      <c r="Q17" s="1024">
        <v>1</v>
      </c>
      <c r="R17" s="486"/>
      <c r="S17" s="463"/>
      <c r="T17" s="1510"/>
      <c r="U17" s="1511"/>
      <c r="V17" s="1504"/>
      <c r="W17" s="1506"/>
      <c r="X17" s="1506"/>
      <c r="Y17" s="1506"/>
      <c r="Z17" s="1506"/>
      <c r="AA17" s="1506"/>
      <c r="AB17" s="1506"/>
      <c r="AC17" s="1506"/>
      <c r="AD17" s="1506"/>
      <c r="AE17" s="1506"/>
      <c r="AF17" s="1506"/>
      <c r="AG17" s="1506"/>
    </row>
    <row r="18" spans="1:33" s="483" customFormat="1" ht="14.25" customHeight="1">
      <c r="A18" s="489"/>
      <c r="B18" s="490"/>
      <c r="C18" s="957" t="s">
        <v>302</v>
      </c>
      <c r="D18" s="491"/>
      <c r="E18" s="481">
        <v>8</v>
      </c>
      <c r="F18" s="481">
        <v>3</v>
      </c>
      <c r="G18" s="481">
        <v>3</v>
      </c>
      <c r="H18" s="481">
        <v>2</v>
      </c>
      <c r="I18" s="481">
        <v>13</v>
      </c>
      <c r="J18" s="481">
        <v>13</v>
      </c>
      <c r="K18" s="481">
        <v>13</v>
      </c>
      <c r="L18" s="481">
        <v>21</v>
      </c>
      <c r="M18" s="481">
        <v>13</v>
      </c>
      <c r="N18" s="481">
        <v>13</v>
      </c>
      <c r="O18" s="481">
        <v>9</v>
      </c>
      <c r="P18" s="481">
        <v>4</v>
      </c>
      <c r="Q18" s="481">
        <v>1</v>
      </c>
      <c r="R18" s="486"/>
      <c r="S18" s="463"/>
      <c r="T18" s="1510"/>
      <c r="U18" s="1505"/>
      <c r="V18" s="1512"/>
      <c r="W18" s="1512"/>
      <c r="X18" s="1512"/>
      <c r="Y18" s="1512"/>
      <c r="Z18" s="1512"/>
      <c r="AA18" s="1512"/>
      <c r="AB18" s="1512"/>
      <c r="AC18" s="1512"/>
      <c r="AD18" s="1512"/>
      <c r="AE18" s="1512"/>
      <c r="AF18" s="1512"/>
      <c r="AG18" s="1512"/>
    </row>
    <row r="19" spans="1:33" s="495" customFormat="1" ht="14.25" customHeight="1">
      <c r="A19" s="492"/>
      <c r="B19" s="493"/>
      <c r="C19" s="957" t="s">
        <v>303</v>
      </c>
      <c r="D19" s="1022"/>
      <c r="E19" s="494">
        <v>110969</v>
      </c>
      <c r="F19" s="494">
        <v>20262</v>
      </c>
      <c r="G19" s="494">
        <v>7603</v>
      </c>
      <c r="H19" s="494">
        <v>655</v>
      </c>
      <c r="I19" s="494">
        <v>3247</v>
      </c>
      <c r="J19" s="494">
        <v>52719</v>
      </c>
      <c r="K19" s="494">
        <v>40008</v>
      </c>
      <c r="L19" s="494">
        <v>72191</v>
      </c>
      <c r="M19" s="494">
        <v>215365</v>
      </c>
      <c r="N19" s="494">
        <v>198826</v>
      </c>
      <c r="O19" s="494">
        <v>5877</v>
      </c>
      <c r="P19" s="494">
        <v>11624</v>
      </c>
      <c r="Q19" s="494">
        <v>161</v>
      </c>
      <c r="R19" s="486"/>
      <c r="S19" s="463"/>
      <c r="T19" s="1510"/>
      <c r="U19" s="1513"/>
      <c r="V19" s="1513"/>
      <c r="W19" s="1514"/>
      <c r="X19" s="1514"/>
      <c r="Y19" s="1514"/>
      <c r="Z19" s="1514"/>
      <c r="AA19" s="1514"/>
      <c r="AB19" s="1514"/>
      <c r="AC19" s="1514"/>
      <c r="AD19" s="1514"/>
      <c r="AE19" s="1514"/>
      <c r="AF19" s="1514"/>
      <c r="AG19" s="1514"/>
    </row>
    <row r="20" spans="1:33" ht="9.75" customHeight="1">
      <c r="A20" s="406"/>
      <c r="B20" s="467"/>
      <c r="C20" s="1724" t="s">
        <v>127</v>
      </c>
      <c r="D20" s="1724"/>
      <c r="E20" s="1024" t="s">
        <v>9</v>
      </c>
      <c r="F20" s="1024" t="s">
        <v>9</v>
      </c>
      <c r="G20" s="1024" t="s">
        <v>9</v>
      </c>
      <c r="H20" s="1024" t="s">
        <v>9</v>
      </c>
      <c r="I20" s="1024" t="s">
        <v>9</v>
      </c>
      <c r="J20" s="1024" t="s">
        <v>9</v>
      </c>
      <c r="K20" s="1024" t="s">
        <v>9</v>
      </c>
      <c r="L20" s="1024" t="s">
        <v>9</v>
      </c>
      <c r="M20" s="1024" t="s">
        <v>9</v>
      </c>
      <c r="N20" s="1024" t="s">
        <v>9</v>
      </c>
      <c r="O20" s="1024" t="s">
        <v>9</v>
      </c>
      <c r="P20" s="1024" t="s">
        <v>9</v>
      </c>
      <c r="Q20" s="1024" t="s">
        <v>9</v>
      </c>
      <c r="R20" s="486"/>
      <c r="S20" s="463"/>
      <c r="T20" s="1506"/>
      <c r="U20" s="1513"/>
      <c r="V20" s="1513"/>
      <c r="W20" s="433"/>
      <c r="X20" s="433"/>
      <c r="Y20" s="433"/>
      <c r="Z20" s="433"/>
      <c r="AA20" s="433"/>
      <c r="AB20" s="433"/>
      <c r="AC20" s="433"/>
      <c r="AD20" s="433"/>
      <c r="AE20" s="433"/>
      <c r="AF20" s="433"/>
      <c r="AG20" s="433"/>
    </row>
    <row r="21" spans="1:33" ht="9.75" customHeight="1">
      <c r="A21" s="406"/>
      <c r="B21" s="467"/>
      <c r="C21" s="1724" t="s">
        <v>126</v>
      </c>
      <c r="D21" s="1724"/>
      <c r="E21" s="1024" t="s">
        <v>9</v>
      </c>
      <c r="F21" s="1024" t="s">
        <v>9</v>
      </c>
      <c r="G21" s="1024" t="s">
        <v>9</v>
      </c>
      <c r="H21" s="1024" t="s">
        <v>9</v>
      </c>
      <c r="I21" s="1024" t="s">
        <v>9</v>
      </c>
      <c r="J21" s="1024" t="s">
        <v>9</v>
      </c>
      <c r="K21" s="1024" t="s">
        <v>9</v>
      </c>
      <c r="L21" s="1024" t="s">
        <v>9</v>
      </c>
      <c r="M21" s="1024" t="s">
        <v>9</v>
      </c>
      <c r="N21" s="1024" t="s">
        <v>9</v>
      </c>
      <c r="O21" s="1024" t="s">
        <v>9</v>
      </c>
      <c r="P21" s="1024" t="s">
        <v>9</v>
      </c>
      <c r="Q21" s="1024" t="s">
        <v>9</v>
      </c>
      <c r="R21" s="524"/>
      <c r="S21" s="416"/>
      <c r="T21" s="1515"/>
      <c r="U21" s="1503"/>
      <c r="V21" s="1515"/>
      <c r="W21" s="433"/>
      <c r="X21" s="433"/>
      <c r="Y21" s="433"/>
      <c r="Z21" s="433"/>
      <c r="AA21" s="433"/>
      <c r="AB21" s="433"/>
      <c r="AC21" s="433"/>
      <c r="AD21" s="433"/>
      <c r="AE21" s="433"/>
      <c r="AF21" s="433"/>
      <c r="AG21" s="433"/>
    </row>
    <row r="22" spans="1:33" ht="9.75" customHeight="1">
      <c r="A22" s="406"/>
      <c r="B22" s="467"/>
      <c r="C22" s="1724" t="s">
        <v>125</v>
      </c>
      <c r="D22" s="1724"/>
      <c r="E22" s="1024">
        <v>32357</v>
      </c>
      <c r="F22" s="1024">
        <v>307</v>
      </c>
      <c r="G22" s="1024">
        <v>2990</v>
      </c>
      <c r="H22" s="1024">
        <v>655</v>
      </c>
      <c r="I22" s="1024">
        <v>1522</v>
      </c>
      <c r="J22" s="1024">
        <v>34811</v>
      </c>
      <c r="K22" s="1024">
        <v>27049</v>
      </c>
      <c r="L22" s="1024">
        <v>42400</v>
      </c>
      <c r="M22" s="1024">
        <v>48343</v>
      </c>
      <c r="N22" s="1024">
        <v>29978</v>
      </c>
      <c r="O22" s="1024">
        <v>2382</v>
      </c>
      <c r="P22" s="1024">
        <v>10283</v>
      </c>
      <c r="Q22" s="1024">
        <v>161</v>
      </c>
      <c r="R22" s="524"/>
      <c r="S22" s="416"/>
      <c r="T22" s="1515"/>
      <c r="U22" s="1513"/>
      <c r="V22" s="433"/>
      <c r="W22" s="433"/>
      <c r="X22" s="433"/>
      <c r="Y22" s="433"/>
      <c r="Z22" s="433"/>
      <c r="AA22" s="433"/>
      <c r="AB22" s="433"/>
      <c r="AC22" s="433"/>
      <c r="AD22" s="433"/>
      <c r="AE22" s="433"/>
      <c r="AF22" s="433"/>
      <c r="AG22" s="433"/>
    </row>
    <row r="23" spans="1:33" ht="9.75" customHeight="1">
      <c r="A23" s="406"/>
      <c r="B23" s="467"/>
      <c r="C23" s="1724" t="s">
        <v>124</v>
      </c>
      <c r="D23" s="1724"/>
      <c r="E23" s="1024" t="s">
        <v>9</v>
      </c>
      <c r="F23" s="1024" t="s">
        <v>9</v>
      </c>
      <c r="G23" s="1024" t="s">
        <v>9</v>
      </c>
      <c r="H23" s="1024" t="s">
        <v>9</v>
      </c>
      <c r="I23" s="1024" t="s">
        <v>9</v>
      </c>
      <c r="J23" s="1024" t="s">
        <v>9</v>
      </c>
      <c r="K23" s="1024" t="s">
        <v>9</v>
      </c>
      <c r="L23" s="1024" t="s">
        <v>9</v>
      </c>
      <c r="M23" s="1024" t="s">
        <v>9</v>
      </c>
      <c r="N23" s="1024" t="s">
        <v>9</v>
      </c>
      <c r="O23" s="1024" t="s">
        <v>9</v>
      </c>
      <c r="P23" s="1024" t="s">
        <v>9</v>
      </c>
      <c r="Q23" s="1024" t="s">
        <v>9</v>
      </c>
      <c r="R23" s="524"/>
      <c r="S23" s="416"/>
      <c r="T23" s="1515"/>
      <c r="U23" s="1503"/>
      <c r="V23" s="1515"/>
      <c r="W23" s="433"/>
      <c r="X23" s="433"/>
      <c r="Y23" s="433"/>
      <c r="Z23" s="433"/>
      <c r="AA23" s="433"/>
      <c r="AB23" s="433"/>
      <c r="AC23" s="433"/>
      <c r="AD23" s="433"/>
      <c r="AE23" s="433"/>
      <c r="AF23" s="433"/>
      <c r="AG23" s="433"/>
    </row>
    <row r="24" spans="1:33" ht="9.75" customHeight="1">
      <c r="A24" s="406"/>
      <c r="B24" s="467"/>
      <c r="C24" s="1724" t="s">
        <v>123</v>
      </c>
      <c r="D24" s="1724"/>
      <c r="E24" s="1024">
        <v>114</v>
      </c>
      <c r="F24" s="1024" t="s">
        <v>9</v>
      </c>
      <c r="G24" s="1024" t="s">
        <v>9</v>
      </c>
      <c r="H24" s="1024" t="s">
        <v>9</v>
      </c>
      <c r="I24" s="1024" t="s">
        <v>9</v>
      </c>
      <c r="J24" s="1024" t="s">
        <v>9</v>
      </c>
      <c r="K24" s="1024" t="s">
        <v>9</v>
      </c>
      <c r="L24" s="1024" t="s">
        <v>9</v>
      </c>
      <c r="M24" s="1024" t="s">
        <v>9</v>
      </c>
      <c r="N24" s="1024" t="s">
        <v>9</v>
      </c>
      <c r="O24" s="1024" t="s">
        <v>9</v>
      </c>
      <c r="P24" s="1024" t="s">
        <v>9</v>
      </c>
      <c r="Q24" s="1024" t="s">
        <v>9</v>
      </c>
      <c r="R24" s="524"/>
      <c r="S24" s="416"/>
      <c r="U24" s="994"/>
    </row>
    <row r="25" spans="1:33" ht="9.75" customHeight="1">
      <c r="A25" s="406"/>
      <c r="B25" s="467"/>
      <c r="C25" s="1724" t="s">
        <v>122</v>
      </c>
      <c r="D25" s="1724"/>
      <c r="E25" s="1024" t="s">
        <v>9</v>
      </c>
      <c r="F25" s="1024" t="s">
        <v>9</v>
      </c>
      <c r="G25" s="1024" t="s">
        <v>9</v>
      </c>
      <c r="H25" s="1024" t="s">
        <v>9</v>
      </c>
      <c r="I25" s="1024" t="s">
        <v>9</v>
      </c>
      <c r="J25" s="1024" t="s">
        <v>9</v>
      </c>
      <c r="K25" s="1024" t="s">
        <v>9</v>
      </c>
      <c r="L25" s="1024" t="s">
        <v>9</v>
      </c>
      <c r="M25" s="1024" t="s">
        <v>9</v>
      </c>
      <c r="N25" s="1024">
        <v>102899</v>
      </c>
      <c r="O25" s="1024" t="s">
        <v>9</v>
      </c>
      <c r="P25" s="1024" t="s">
        <v>9</v>
      </c>
      <c r="Q25" s="1024" t="s">
        <v>9</v>
      </c>
      <c r="R25" s="524"/>
      <c r="S25" s="416"/>
      <c r="T25" s="461"/>
      <c r="U25" s="994"/>
    </row>
    <row r="26" spans="1:33" ht="9.75" customHeight="1">
      <c r="A26" s="406"/>
      <c r="B26" s="467"/>
      <c r="C26" s="1724" t="s">
        <v>121</v>
      </c>
      <c r="D26" s="1724"/>
      <c r="E26" s="1024" t="s">
        <v>9</v>
      </c>
      <c r="F26" s="1024" t="s">
        <v>9</v>
      </c>
      <c r="G26" s="1024">
        <v>4473</v>
      </c>
      <c r="H26" s="1024" t="s">
        <v>9</v>
      </c>
      <c r="I26" s="1024">
        <v>1654</v>
      </c>
      <c r="J26" s="1024" t="s">
        <v>9</v>
      </c>
      <c r="K26" s="1024">
        <v>12484</v>
      </c>
      <c r="L26" s="1024">
        <v>973</v>
      </c>
      <c r="M26" s="1024">
        <v>127859</v>
      </c>
      <c r="N26" s="1024">
        <v>552</v>
      </c>
      <c r="O26" s="1024">
        <v>3429</v>
      </c>
      <c r="P26" s="1024" t="s">
        <v>9</v>
      </c>
      <c r="Q26" s="1024" t="s">
        <v>9</v>
      </c>
      <c r="R26" s="524"/>
      <c r="S26" s="416"/>
      <c r="T26" s="461"/>
      <c r="U26" s="994"/>
      <c r="V26" s="461"/>
    </row>
    <row r="27" spans="1:33" ht="9.75" customHeight="1">
      <c r="A27" s="406"/>
      <c r="B27" s="467"/>
      <c r="C27" s="1724" t="s">
        <v>120</v>
      </c>
      <c r="D27" s="1724"/>
      <c r="E27" s="1024" t="s">
        <v>9</v>
      </c>
      <c r="F27" s="1024" t="s">
        <v>9</v>
      </c>
      <c r="G27" s="1024">
        <v>140</v>
      </c>
      <c r="H27" s="1024" t="s">
        <v>9</v>
      </c>
      <c r="I27" s="1024">
        <v>59</v>
      </c>
      <c r="J27" s="1024">
        <v>10934</v>
      </c>
      <c r="K27" s="1024">
        <v>475</v>
      </c>
      <c r="L27" s="1024">
        <v>820</v>
      </c>
      <c r="M27" s="1024" t="s">
        <v>9</v>
      </c>
      <c r="N27" s="1024">
        <v>1816</v>
      </c>
      <c r="O27" s="1024">
        <v>66</v>
      </c>
      <c r="P27" s="1024" t="s">
        <v>9</v>
      </c>
      <c r="Q27" s="1024" t="s">
        <v>9</v>
      </c>
      <c r="R27" s="524"/>
      <c r="S27" s="416"/>
    </row>
    <row r="28" spans="1:33" ht="9.75" customHeight="1">
      <c r="A28" s="406"/>
      <c r="B28" s="467"/>
      <c r="C28" s="1724" t="s">
        <v>119</v>
      </c>
      <c r="D28" s="1724"/>
      <c r="E28" s="1024" t="s">
        <v>9</v>
      </c>
      <c r="F28" s="1024" t="s">
        <v>9</v>
      </c>
      <c r="G28" s="1024" t="s">
        <v>9</v>
      </c>
      <c r="H28" s="1024" t="s">
        <v>9</v>
      </c>
      <c r="I28" s="1024" t="s">
        <v>9</v>
      </c>
      <c r="J28" s="1024" t="s">
        <v>9</v>
      </c>
      <c r="K28" s="1024" t="s">
        <v>9</v>
      </c>
      <c r="L28" s="1024">
        <v>24945</v>
      </c>
      <c r="M28" s="1024" t="s">
        <v>9</v>
      </c>
      <c r="N28" s="1024">
        <v>44219</v>
      </c>
      <c r="O28" s="1024" t="s">
        <v>9</v>
      </c>
      <c r="P28" s="1024" t="s">
        <v>9</v>
      </c>
      <c r="Q28" s="1024" t="s">
        <v>9</v>
      </c>
      <c r="R28" s="524"/>
      <c r="S28" s="416"/>
      <c r="U28" s="994"/>
    </row>
    <row r="29" spans="1:33" ht="9.75" customHeight="1">
      <c r="A29" s="406"/>
      <c r="B29" s="467"/>
      <c r="C29" s="1724" t="s">
        <v>118</v>
      </c>
      <c r="D29" s="1724"/>
      <c r="E29" s="1024" t="s">
        <v>9</v>
      </c>
      <c r="F29" s="1024" t="s">
        <v>9</v>
      </c>
      <c r="G29" s="1024" t="s">
        <v>9</v>
      </c>
      <c r="H29" s="1024" t="s">
        <v>9</v>
      </c>
      <c r="I29" s="1024" t="s">
        <v>9</v>
      </c>
      <c r="J29" s="1024" t="s">
        <v>9</v>
      </c>
      <c r="K29" s="1024" t="s">
        <v>9</v>
      </c>
      <c r="L29" s="1024" t="s">
        <v>9</v>
      </c>
      <c r="M29" s="1024" t="s">
        <v>9</v>
      </c>
      <c r="N29" s="1024">
        <v>416</v>
      </c>
      <c r="O29" s="1024" t="s">
        <v>9</v>
      </c>
      <c r="P29" s="1024" t="s">
        <v>9</v>
      </c>
      <c r="Q29" s="1024" t="s">
        <v>9</v>
      </c>
      <c r="R29" s="524"/>
      <c r="S29" s="416"/>
      <c r="U29" s="994"/>
    </row>
    <row r="30" spans="1:33" ht="9.75" customHeight="1">
      <c r="A30" s="406"/>
      <c r="B30" s="467"/>
      <c r="C30" s="1724" t="s">
        <v>117</v>
      </c>
      <c r="D30" s="1724"/>
      <c r="E30" s="1024" t="s">
        <v>9</v>
      </c>
      <c r="F30" s="1024" t="s">
        <v>9</v>
      </c>
      <c r="G30" s="1024" t="s">
        <v>9</v>
      </c>
      <c r="H30" s="1024" t="s">
        <v>9</v>
      </c>
      <c r="I30" s="1024" t="s">
        <v>9</v>
      </c>
      <c r="J30" s="1024" t="s">
        <v>9</v>
      </c>
      <c r="K30" s="1024" t="s">
        <v>9</v>
      </c>
      <c r="L30" s="1024" t="s">
        <v>9</v>
      </c>
      <c r="M30" s="1024" t="s">
        <v>9</v>
      </c>
      <c r="N30" s="1024">
        <v>18915</v>
      </c>
      <c r="O30" s="1024" t="s">
        <v>9</v>
      </c>
      <c r="P30" s="1024" t="s">
        <v>9</v>
      </c>
      <c r="Q30" s="1024" t="s">
        <v>9</v>
      </c>
      <c r="R30" s="524"/>
      <c r="S30" s="416"/>
    </row>
    <row r="31" spans="1:33" ht="9.75" customHeight="1">
      <c r="A31" s="406"/>
      <c r="B31" s="467"/>
      <c r="C31" s="1746" t="s">
        <v>446</v>
      </c>
      <c r="D31" s="1746"/>
      <c r="E31" s="1024" t="s">
        <v>9</v>
      </c>
      <c r="F31" s="1024" t="s">
        <v>9</v>
      </c>
      <c r="G31" s="1024" t="s">
        <v>9</v>
      </c>
      <c r="H31" s="1024" t="s">
        <v>9</v>
      </c>
      <c r="I31" s="1024" t="s">
        <v>9</v>
      </c>
      <c r="J31" s="1024" t="s">
        <v>9</v>
      </c>
      <c r="K31" s="1024" t="s">
        <v>9</v>
      </c>
      <c r="L31" s="1024" t="s">
        <v>9</v>
      </c>
      <c r="M31" s="1024" t="s">
        <v>9</v>
      </c>
      <c r="N31" s="1024" t="s">
        <v>9</v>
      </c>
      <c r="O31" s="1024" t="s">
        <v>9</v>
      </c>
      <c r="P31" s="1024" t="s">
        <v>9</v>
      </c>
      <c r="Q31" s="1024" t="s">
        <v>9</v>
      </c>
      <c r="R31" s="496"/>
      <c r="S31" s="416"/>
    </row>
    <row r="32" spans="1:33" ht="9.75" customHeight="1">
      <c r="A32" s="406"/>
      <c r="B32" s="467"/>
      <c r="C32" s="1724" t="s">
        <v>116</v>
      </c>
      <c r="D32" s="1724"/>
      <c r="E32" s="1024" t="s">
        <v>9</v>
      </c>
      <c r="F32" s="1024">
        <v>19955</v>
      </c>
      <c r="G32" s="1024" t="s">
        <v>9</v>
      </c>
      <c r="H32" s="1024" t="s">
        <v>9</v>
      </c>
      <c r="I32" s="1024" t="s">
        <v>9</v>
      </c>
      <c r="J32" s="1024" t="s">
        <v>9</v>
      </c>
      <c r="K32" s="1024" t="s">
        <v>9</v>
      </c>
      <c r="L32" s="1024" t="s">
        <v>9</v>
      </c>
      <c r="M32" s="1024" t="s">
        <v>9</v>
      </c>
      <c r="N32" s="1024" t="s">
        <v>9</v>
      </c>
      <c r="O32" s="1024" t="s">
        <v>9</v>
      </c>
      <c r="P32" s="1024">
        <v>1341</v>
      </c>
      <c r="Q32" s="1024" t="s">
        <v>9</v>
      </c>
      <c r="R32" s="496"/>
      <c r="S32" s="416"/>
    </row>
    <row r="33" spans="1:23" ht="9.75" customHeight="1">
      <c r="A33" s="406"/>
      <c r="B33" s="467"/>
      <c r="C33" s="1724" t="s">
        <v>115</v>
      </c>
      <c r="D33" s="1724"/>
      <c r="E33" s="1024" t="s">
        <v>9</v>
      </c>
      <c r="F33" s="1024" t="s">
        <v>9</v>
      </c>
      <c r="G33" s="1024" t="s">
        <v>9</v>
      </c>
      <c r="H33" s="1024" t="s">
        <v>9</v>
      </c>
      <c r="I33" s="1024" t="s">
        <v>9</v>
      </c>
      <c r="J33" s="1024" t="s">
        <v>9</v>
      </c>
      <c r="K33" s="1024" t="s">
        <v>9</v>
      </c>
      <c r="L33" s="1024">
        <v>1674</v>
      </c>
      <c r="M33" s="1024" t="s">
        <v>9</v>
      </c>
      <c r="N33" s="1024" t="s">
        <v>9</v>
      </c>
      <c r="O33" s="1024" t="s">
        <v>9</v>
      </c>
      <c r="P33" s="1024" t="s">
        <v>9</v>
      </c>
      <c r="Q33" s="1024" t="s">
        <v>9</v>
      </c>
      <c r="R33" s="496"/>
      <c r="S33" s="416"/>
    </row>
    <row r="34" spans="1:23" ht="9.75" customHeight="1">
      <c r="A34" s="406">
        <v>4661</v>
      </c>
      <c r="B34" s="467"/>
      <c r="C34" s="1747" t="s">
        <v>114</v>
      </c>
      <c r="D34" s="1747"/>
      <c r="E34" s="1024" t="s">
        <v>9</v>
      </c>
      <c r="F34" s="1024" t="s">
        <v>9</v>
      </c>
      <c r="G34" s="1024" t="s">
        <v>9</v>
      </c>
      <c r="H34" s="1024" t="s">
        <v>9</v>
      </c>
      <c r="I34" s="1024" t="s">
        <v>9</v>
      </c>
      <c r="J34" s="1024" t="s">
        <v>9</v>
      </c>
      <c r="K34" s="1024" t="s">
        <v>9</v>
      </c>
      <c r="L34" s="1024">
        <v>32</v>
      </c>
      <c r="M34" s="1024" t="s">
        <v>9</v>
      </c>
      <c r="N34" s="1024">
        <v>31</v>
      </c>
      <c r="O34" s="1024" t="s">
        <v>9</v>
      </c>
      <c r="P34" s="1024" t="s">
        <v>9</v>
      </c>
      <c r="Q34" s="1024" t="s">
        <v>9</v>
      </c>
      <c r="R34" s="496"/>
      <c r="S34" s="416"/>
    </row>
    <row r="35" spans="1:23" ht="9.75" customHeight="1">
      <c r="A35" s="406"/>
      <c r="B35" s="467"/>
      <c r="C35" s="1724" t="s">
        <v>113</v>
      </c>
      <c r="D35" s="1724"/>
      <c r="E35" s="1024" t="s">
        <v>9</v>
      </c>
      <c r="F35" s="1024" t="s">
        <v>9</v>
      </c>
      <c r="G35" s="1024" t="s">
        <v>9</v>
      </c>
      <c r="H35" s="1024" t="s">
        <v>9</v>
      </c>
      <c r="I35" s="1024">
        <v>13</v>
      </c>
      <c r="J35" s="1024" t="s">
        <v>9</v>
      </c>
      <c r="K35" s="1024" t="s">
        <v>9</v>
      </c>
      <c r="L35" s="1024" t="s">
        <v>9</v>
      </c>
      <c r="M35" s="1024" t="s">
        <v>9</v>
      </c>
      <c r="N35" s="1024" t="s">
        <v>9</v>
      </c>
      <c r="O35" s="1024" t="s">
        <v>9</v>
      </c>
      <c r="P35" s="1024" t="s">
        <v>9</v>
      </c>
      <c r="Q35" s="1024" t="s">
        <v>9</v>
      </c>
      <c r="R35" s="496"/>
      <c r="S35" s="416"/>
    </row>
    <row r="36" spans="1:23" ht="9.75" customHeight="1">
      <c r="A36" s="406"/>
      <c r="B36" s="467"/>
      <c r="C36" s="1724" t="s">
        <v>112</v>
      </c>
      <c r="D36" s="1724"/>
      <c r="E36" s="1024" t="s">
        <v>9</v>
      </c>
      <c r="F36" s="1024" t="s">
        <v>9</v>
      </c>
      <c r="G36" s="1024" t="s">
        <v>9</v>
      </c>
      <c r="H36" s="1024" t="s">
        <v>9</v>
      </c>
      <c r="I36" s="1024" t="s">
        <v>9</v>
      </c>
      <c r="J36" s="1024">
        <v>6966</v>
      </c>
      <c r="K36" s="1024" t="s">
        <v>9</v>
      </c>
      <c r="L36" s="1024">
        <v>1347</v>
      </c>
      <c r="M36" s="1024">
        <v>39163</v>
      </c>
      <c r="N36" s="1024" t="s">
        <v>9</v>
      </c>
      <c r="O36" s="1024" t="s">
        <v>9</v>
      </c>
      <c r="P36" s="1024" t="s">
        <v>9</v>
      </c>
      <c r="Q36" s="1024" t="s">
        <v>9</v>
      </c>
      <c r="R36" s="496"/>
      <c r="S36" s="416"/>
    </row>
    <row r="37" spans="1:23" ht="9.75" customHeight="1">
      <c r="A37" s="406"/>
      <c r="B37" s="467"/>
      <c r="C37" s="1724" t="s">
        <v>288</v>
      </c>
      <c r="D37" s="1724"/>
      <c r="E37" s="1024" t="s">
        <v>9</v>
      </c>
      <c r="F37" s="1024" t="s">
        <v>9</v>
      </c>
      <c r="G37" s="1024" t="s">
        <v>9</v>
      </c>
      <c r="H37" s="1024" t="s">
        <v>9</v>
      </c>
      <c r="I37" s="1024" t="s">
        <v>9</v>
      </c>
      <c r="J37" s="1024">
        <v>8</v>
      </c>
      <c r="K37" s="1024" t="s">
        <v>9</v>
      </c>
      <c r="L37" s="1024" t="s">
        <v>9</v>
      </c>
      <c r="M37" s="1024" t="s">
        <v>9</v>
      </c>
      <c r="N37" s="1024" t="s">
        <v>9</v>
      </c>
      <c r="O37" s="1024" t="s">
        <v>9</v>
      </c>
      <c r="P37" s="1024" t="s">
        <v>9</v>
      </c>
      <c r="Q37" s="1024" t="s">
        <v>9</v>
      </c>
      <c r="R37" s="524"/>
      <c r="S37" s="416"/>
    </row>
    <row r="38" spans="1:23" ht="9.75" customHeight="1">
      <c r="A38" s="406"/>
      <c r="B38" s="467"/>
      <c r="C38" s="1724" t="s">
        <v>111</v>
      </c>
      <c r="D38" s="1724"/>
      <c r="E38" s="1024" t="s">
        <v>9</v>
      </c>
      <c r="F38" s="1024" t="s">
        <v>9</v>
      </c>
      <c r="G38" s="1024" t="s">
        <v>9</v>
      </c>
      <c r="H38" s="1024" t="s">
        <v>9</v>
      </c>
      <c r="I38" s="1024" t="s">
        <v>9</v>
      </c>
      <c r="J38" s="1024" t="s">
        <v>9</v>
      </c>
      <c r="K38" s="1024" t="s">
        <v>9</v>
      </c>
      <c r="L38" s="1024" t="s">
        <v>9</v>
      </c>
      <c r="M38" s="1024" t="s">
        <v>9</v>
      </c>
      <c r="N38" s="1024" t="s">
        <v>9</v>
      </c>
      <c r="O38" s="1024" t="s">
        <v>9</v>
      </c>
      <c r="P38" s="1024" t="s">
        <v>9</v>
      </c>
      <c r="Q38" s="1024" t="s">
        <v>9</v>
      </c>
      <c r="R38" s="524"/>
      <c r="S38" s="416"/>
    </row>
    <row r="39" spans="1:23" ht="9.75" customHeight="1">
      <c r="A39" s="406"/>
      <c r="B39" s="467"/>
      <c r="C39" s="1724" t="s">
        <v>110</v>
      </c>
      <c r="D39" s="1724"/>
      <c r="E39" s="1024" t="s">
        <v>9</v>
      </c>
      <c r="F39" s="1024" t="s">
        <v>9</v>
      </c>
      <c r="G39" s="1024" t="s">
        <v>9</v>
      </c>
      <c r="H39" s="1024" t="s">
        <v>9</v>
      </c>
      <c r="I39" s="1024" t="s">
        <v>9</v>
      </c>
      <c r="J39" s="1024" t="s">
        <v>9</v>
      </c>
      <c r="K39" s="1024" t="s">
        <v>9</v>
      </c>
      <c r="L39" s="1024" t="s">
        <v>9</v>
      </c>
      <c r="M39" s="1024" t="s">
        <v>9</v>
      </c>
      <c r="N39" s="1024" t="s">
        <v>9</v>
      </c>
      <c r="O39" s="1024" t="s">
        <v>9</v>
      </c>
      <c r="P39" s="1024" t="s">
        <v>9</v>
      </c>
      <c r="Q39" s="1024" t="s">
        <v>9</v>
      </c>
      <c r="R39" s="524"/>
      <c r="S39" s="416"/>
    </row>
    <row r="40" spans="1:23" s="487" customFormat="1" ht="9.75" customHeight="1">
      <c r="A40" s="484"/>
      <c r="B40" s="485"/>
      <c r="C40" s="1724" t="s">
        <v>109</v>
      </c>
      <c r="D40" s="1724"/>
      <c r="E40" s="1024" t="s">
        <v>9</v>
      </c>
      <c r="F40" s="1024" t="s">
        <v>9</v>
      </c>
      <c r="G40" s="1024" t="s">
        <v>9</v>
      </c>
      <c r="H40" s="1024" t="s">
        <v>9</v>
      </c>
      <c r="I40" s="1024" t="s">
        <v>9</v>
      </c>
      <c r="J40" s="1024" t="s">
        <v>9</v>
      </c>
      <c r="K40" s="1024" t="s">
        <v>9</v>
      </c>
      <c r="L40" s="1024" t="s">
        <v>9</v>
      </c>
      <c r="M40" s="1024" t="s">
        <v>9</v>
      </c>
      <c r="N40" s="1024" t="s">
        <v>9</v>
      </c>
      <c r="O40" s="1024" t="s">
        <v>9</v>
      </c>
      <c r="P40" s="1024" t="s">
        <v>9</v>
      </c>
      <c r="Q40" s="1024" t="s">
        <v>9</v>
      </c>
      <c r="R40" s="524"/>
      <c r="S40" s="463"/>
      <c r="U40" s="993"/>
    </row>
    <row r="41" spans="1:23" s="487" customFormat="1" ht="9.75" customHeight="1">
      <c r="A41" s="484"/>
      <c r="B41" s="485"/>
      <c r="C41" s="1725" t="s">
        <v>108</v>
      </c>
      <c r="D41" s="1725"/>
      <c r="E41" s="1024">
        <v>78498</v>
      </c>
      <c r="F41" s="1024" t="s">
        <v>9</v>
      </c>
      <c r="G41" s="1024" t="s">
        <v>9</v>
      </c>
      <c r="H41" s="1024" t="s">
        <v>9</v>
      </c>
      <c r="I41" s="1024" t="s">
        <v>9</v>
      </c>
      <c r="J41" s="1024" t="s">
        <v>9</v>
      </c>
      <c r="K41" s="1024" t="s">
        <v>9</v>
      </c>
      <c r="L41" s="1024" t="s">
        <v>9</v>
      </c>
      <c r="M41" s="1024" t="s">
        <v>9</v>
      </c>
      <c r="N41" s="1024" t="s">
        <v>9</v>
      </c>
      <c r="O41" s="1024" t="s">
        <v>9</v>
      </c>
      <c r="P41" s="1024" t="s">
        <v>9</v>
      </c>
      <c r="Q41" s="1024" t="s">
        <v>9</v>
      </c>
      <c r="R41" s="524"/>
      <c r="S41" s="463"/>
      <c r="U41" s="993"/>
    </row>
    <row r="42" spans="1:23" s="420" customFormat="1" ht="29.25" customHeight="1">
      <c r="A42" s="418"/>
      <c r="B42" s="566"/>
      <c r="C42" s="1726" t="s">
        <v>486</v>
      </c>
      <c r="D42" s="1726"/>
      <c r="E42" s="1726"/>
      <c r="F42" s="1726"/>
      <c r="G42" s="1726"/>
      <c r="H42" s="1726"/>
      <c r="I42" s="1726"/>
      <c r="J42" s="1726"/>
      <c r="K42" s="1726"/>
      <c r="L42" s="1726"/>
      <c r="M42" s="1726"/>
      <c r="N42" s="1726"/>
      <c r="O42" s="1726"/>
      <c r="P42" s="1726"/>
      <c r="Q42" s="1726"/>
      <c r="R42" s="623"/>
      <c r="S42" s="419"/>
      <c r="U42" s="995"/>
    </row>
    <row r="43" spans="1:23" ht="13.5" customHeight="1">
      <c r="A43" s="406"/>
      <c r="B43" s="467"/>
      <c r="C43" s="1734" t="s">
        <v>180</v>
      </c>
      <c r="D43" s="1735"/>
      <c r="E43" s="1735"/>
      <c r="F43" s="1735"/>
      <c r="G43" s="1735"/>
      <c r="H43" s="1735"/>
      <c r="I43" s="1735"/>
      <c r="J43" s="1735"/>
      <c r="K43" s="1735"/>
      <c r="L43" s="1735"/>
      <c r="M43" s="1735"/>
      <c r="N43" s="1735"/>
      <c r="O43" s="1735"/>
      <c r="P43" s="1735"/>
      <c r="Q43" s="1736"/>
      <c r="R43" s="416"/>
      <c r="S43" s="416"/>
    </row>
    <row r="44" spans="1:23" s="512" customFormat="1" ht="2.25" customHeight="1">
      <c r="A44" s="509"/>
      <c r="B44" s="510"/>
      <c r="C44" s="511"/>
      <c r="D44" s="432"/>
      <c r="E44" s="879"/>
      <c r="F44" s="879"/>
      <c r="G44" s="879"/>
      <c r="H44" s="879"/>
      <c r="I44" s="879"/>
      <c r="J44" s="879"/>
      <c r="K44" s="879"/>
      <c r="L44" s="879"/>
      <c r="M44" s="879"/>
      <c r="N44" s="879"/>
      <c r="O44" s="879"/>
      <c r="P44" s="879"/>
      <c r="Q44" s="879"/>
      <c r="R44" s="446"/>
      <c r="S44" s="446"/>
      <c r="U44" s="993"/>
    </row>
    <row r="45" spans="1:23" ht="12.75" customHeight="1">
      <c r="A45" s="406"/>
      <c r="B45" s="467"/>
      <c r="C45" s="421"/>
      <c r="D45" s="421"/>
      <c r="E45" s="809">
        <v>2003</v>
      </c>
      <c r="F45" s="967">
        <v>2004</v>
      </c>
      <c r="G45" s="967">
        <v>2005</v>
      </c>
      <c r="H45" s="809">
        <v>2006</v>
      </c>
      <c r="I45" s="967">
        <v>2007</v>
      </c>
      <c r="J45" s="967">
        <v>2008</v>
      </c>
      <c r="K45" s="809">
        <v>2009</v>
      </c>
      <c r="L45" s="967">
        <v>2010</v>
      </c>
      <c r="M45" s="967">
        <v>2011</v>
      </c>
      <c r="N45" s="809">
        <v>2012</v>
      </c>
      <c r="O45" s="967">
        <v>2013</v>
      </c>
      <c r="P45" s="967">
        <v>2014</v>
      </c>
      <c r="Q45" s="809">
        <v>2015</v>
      </c>
      <c r="R45" s="524"/>
      <c r="S45" s="416"/>
      <c r="T45" s="975"/>
      <c r="U45" s="996"/>
      <c r="V45" s="975"/>
      <c r="W45" s="975"/>
    </row>
    <row r="46" spans="1:23" s="972" customFormat="1" ht="11.25" customHeight="1">
      <c r="A46" s="968"/>
      <c r="B46" s="969"/>
      <c r="C46" s="1733" t="s">
        <v>68</v>
      </c>
      <c r="D46" s="1733"/>
      <c r="E46" s="973">
        <v>521</v>
      </c>
      <c r="F46" s="973">
        <v>208</v>
      </c>
      <c r="G46" s="973">
        <v>334</v>
      </c>
      <c r="H46" s="973">
        <v>396</v>
      </c>
      <c r="I46" s="973">
        <v>343</v>
      </c>
      <c r="J46" s="973">
        <v>441</v>
      </c>
      <c r="K46" s="973">
        <v>361</v>
      </c>
      <c r="L46" s="973">
        <v>352</v>
      </c>
      <c r="M46" s="973">
        <v>200</v>
      </c>
      <c r="N46" s="973">
        <v>107</v>
      </c>
      <c r="O46" s="973">
        <v>106</v>
      </c>
      <c r="P46" s="973">
        <v>174</v>
      </c>
      <c r="Q46" s="973">
        <v>182</v>
      </c>
      <c r="R46" s="970"/>
      <c r="S46" s="971"/>
      <c r="T46" s="975"/>
      <c r="U46" s="1018"/>
      <c r="V46" s="975"/>
      <c r="W46" s="975"/>
    </row>
    <row r="47" spans="1:23" s="972" customFormat="1" ht="11.25" customHeight="1">
      <c r="A47" s="968"/>
      <c r="B47" s="969"/>
      <c r="C47" s="1737" t="s">
        <v>414</v>
      </c>
      <c r="D47" s="1733"/>
      <c r="E47" s="973">
        <v>370</v>
      </c>
      <c r="F47" s="973">
        <v>167</v>
      </c>
      <c r="G47" s="973">
        <v>277</v>
      </c>
      <c r="H47" s="973">
        <v>258</v>
      </c>
      <c r="I47" s="973">
        <v>268</v>
      </c>
      <c r="J47" s="973">
        <v>304</v>
      </c>
      <c r="K47" s="973">
        <v>259</v>
      </c>
      <c r="L47" s="973">
        <v>234</v>
      </c>
      <c r="M47" s="973">
        <v>183</v>
      </c>
      <c r="N47" s="973">
        <v>94</v>
      </c>
      <c r="O47" s="973">
        <v>97</v>
      </c>
      <c r="P47" s="973">
        <v>161</v>
      </c>
      <c r="Q47" s="973">
        <v>145</v>
      </c>
      <c r="R47" s="970"/>
      <c r="S47" s="971"/>
      <c r="T47" s="975"/>
      <c r="U47" s="996"/>
      <c r="V47" s="975"/>
      <c r="W47" s="975"/>
    </row>
    <row r="48" spans="1:23" s="487" customFormat="1" ht="10.5" customHeight="1">
      <c r="A48" s="484"/>
      <c r="B48" s="485"/>
      <c r="C48" s="965"/>
      <c r="D48" s="570" t="s">
        <v>246</v>
      </c>
      <c r="E48" s="1024">
        <v>232</v>
      </c>
      <c r="F48" s="1024">
        <v>100</v>
      </c>
      <c r="G48" s="1024">
        <v>151</v>
      </c>
      <c r="H48" s="1024">
        <v>153</v>
      </c>
      <c r="I48" s="1024">
        <v>160</v>
      </c>
      <c r="J48" s="1024">
        <v>172</v>
      </c>
      <c r="K48" s="1024">
        <v>142</v>
      </c>
      <c r="L48" s="1024">
        <v>141</v>
      </c>
      <c r="M48" s="1024">
        <v>93</v>
      </c>
      <c r="N48" s="1024">
        <v>36</v>
      </c>
      <c r="O48" s="1024">
        <v>27</v>
      </c>
      <c r="P48" s="1024">
        <v>49</v>
      </c>
      <c r="Q48" s="1024">
        <v>65</v>
      </c>
      <c r="R48" s="524"/>
      <c r="S48" s="463"/>
      <c r="T48" s="975"/>
      <c r="U48" s="996"/>
      <c r="V48" s="975"/>
      <c r="W48" s="975"/>
    </row>
    <row r="49" spans="1:23" s="487" customFormat="1" ht="10.5" customHeight="1">
      <c r="A49" s="484"/>
      <c r="B49" s="485"/>
      <c r="C49" s="965"/>
      <c r="D49" s="570" t="s">
        <v>247</v>
      </c>
      <c r="E49" s="1024">
        <v>30</v>
      </c>
      <c r="F49" s="1024">
        <v>15</v>
      </c>
      <c r="G49" s="1024">
        <v>28</v>
      </c>
      <c r="H49" s="1024">
        <v>26</v>
      </c>
      <c r="I49" s="1024">
        <v>27</v>
      </c>
      <c r="J49" s="1024">
        <v>27</v>
      </c>
      <c r="K49" s="1024">
        <v>22</v>
      </c>
      <c r="L49" s="1024">
        <v>25</v>
      </c>
      <c r="M49" s="1024">
        <v>22</v>
      </c>
      <c r="N49" s="1024">
        <v>9</v>
      </c>
      <c r="O49" s="1024">
        <v>18</v>
      </c>
      <c r="P49" s="1024">
        <v>23</v>
      </c>
      <c r="Q49" s="1024">
        <v>20</v>
      </c>
      <c r="R49" s="524"/>
      <c r="S49" s="463"/>
      <c r="T49" s="975"/>
      <c r="U49" s="996"/>
      <c r="V49" s="975"/>
      <c r="W49" s="975"/>
    </row>
    <row r="50" spans="1:23" s="487" customFormat="1" ht="10.5" customHeight="1">
      <c r="A50" s="484"/>
      <c r="B50" s="485"/>
      <c r="C50" s="965"/>
      <c r="D50" s="570" t="s">
        <v>248</v>
      </c>
      <c r="E50" s="1024">
        <v>80</v>
      </c>
      <c r="F50" s="1024">
        <v>46</v>
      </c>
      <c r="G50" s="1024">
        <v>73</v>
      </c>
      <c r="H50" s="1024">
        <v>65</v>
      </c>
      <c r="I50" s="1024">
        <v>64</v>
      </c>
      <c r="J50" s="1024">
        <v>97</v>
      </c>
      <c r="K50" s="1024">
        <v>87</v>
      </c>
      <c r="L50" s="1024">
        <v>64</v>
      </c>
      <c r="M50" s="1024">
        <v>55</v>
      </c>
      <c r="N50" s="1024">
        <v>40</v>
      </c>
      <c r="O50" s="1024">
        <v>49</v>
      </c>
      <c r="P50" s="1024">
        <v>80</v>
      </c>
      <c r="Q50" s="1024">
        <v>53</v>
      </c>
      <c r="R50" s="524"/>
      <c r="S50" s="463"/>
      <c r="T50" s="975"/>
      <c r="U50" s="996"/>
      <c r="V50" s="975"/>
      <c r="W50" s="975"/>
    </row>
    <row r="51" spans="1:23" s="487" customFormat="1" ht="10.5" customHeight="1">
      <c r="A51" s="484"/>
      <c r="B51" s="485"/>
      <c r="C51" s="965"/>
      <c r="D51" s="570" t="s">
        <v>250</v>
      </c>
      <c r="E51" s="1024" t="s">
        <v>413</v>
      </c>
      <c r="F51" s="1024" t="s">
        <v>413</v>
      </c>
      <c r="G51" s="1024">
        <v>1</v>
      </c>
      <c r="H51" s="1024" t="s">
        <v>9</v>
      </c>
      <c r="I51" s="1024" t="s">
        <v>9</v>
      </c>
      <c r="J51" s="1024" t="s">
        <v>9</v>
      </c>
      <c r="K51" s="1024">
        <v>1</v>
      </c>
      <c r="L51" s="1024" t="s">
        <v>9</v>
      </c>
      <c r="M51" s="1024">
        <v>1</v>
      </c>
      <c r="N51" s="1024">
        <v>1</v>
      </c>
      <c r="O51" s="1024" t="s">
        <v>9</v>
      </c>
      <c r="P51" s="1024" t="s">
        <v>9</v>
      </c>
      <c r="Q51" s="1024" t="s">
        <v>9</v>
      </c>
      <c r="R51" s="524"/>
      <c r="S51" s="463"/>
      <c r="T51" s="975"/>
      <c r="U51" s="996"/>
      <c r="V51" s="975"/>
      <c r="W51" s="975"/>
    </row>
    <row r="52" spans="1:23" s="487" customFormat="1" ht="10.5" customHeight="1">
      <c r="A52" s="484"/>
      <c r="B52" s="485"/>
      <c r="C52" s="965"/>
      <c r="D52" s="570" t="s">
        <v>249</v>
      </c>
      <c r="E52" s="1025">
        <v>28</v>
      </c>
      <c r="F52" s="1025">
        <v>6</v>
      </c>
      <c r="G52" s="1025">
        <v>24</v>
      </c>
      <c r="H52" s="1025">
        <v>14</v>
      </c>
      <c r="I52" s="1025">
        <v>17</v>
      </c>
      <c r="J52" s="1025">
        <v>8</v>
      </c>
      <c r="K52" s="1025">
        <v>7</v>
      </c>
      <c r="L52" s="1025">
        <v>4</v>
      </c>
      <c r="M52" s="1025">
        <v>12</v>
      </c>
      <c r="N52" s="1025">
        <v>8</v>
      </c>
      <c r="O52" s="1025">
        <v>3</v>
      </c>
      <c r="P52" s="1025">
        <v>9</v>
      </c>
      <c r="Q52" s="1025">
        <v>7</v>
      </c>
      <c r="R52" s="524"/>
      <c r="S52" s="463"/>
      <c r="T52" s="975"/>
      <c r="U52" s="996"/>
      <c r="V52" s="975"/>
      <c r="W52" s="975"/>
    </row>
    <row r="53" spans="1:23" s="972" customFormat="1" ht="11.25" customHeight="1">
      <c r="A53" s="968"/>
      <c r="B53" s="969"/>
      <c r="C53" s="1733" t="s">
        <v>415</v>
      </c>
      <c r="D53" s="1733"/>
      <c r="E53" s="973">
        <v>151</v>
      </c>
      <c r="F53" s="973">
        <v>41</v>
      </c>
      <c r="G53" s="973">
        <v>57</v>
      </c>
      <c r="H53" s="973">
        <v>138</v>
      </c>
      <c r="I53" s="973">
        <v>75</v>
      </c>
      <c r="J53" s="973">
        <v>137</v>
      </c>
      <c r="K53" s="973">
        <v>102</v>
      </c>
      <c r="L53" s="973">
        <v>118</v>
      </c>
      <c r="M53" s="973">
        <v>17</v>
      </c>
      <c r="N53" s="973">
        <v>13</v>
      </c>
      <c r="O53" s="973">
        <v>9</v>
      </c>
      <c r="P53" s="973">
        <v>13</v>
      </c>
      <c r="Q53" s="973">
        <v>37</v>
      </c>
      <c r="R53" s="970"/>
      <c r="S53" s="971"/>
      <c r="T53" s="975"/>
      <c r="U53" s="996"/>
      <c r="V53" s="975"/>
      <c r="W53" s="975"/>
    </row>
    <row r="54" spans="1:23" s="487" customFormat="1" ht="10.5" customHeight="1">
      <c r="A54" s="484"/>
      <c r="B54" s="485"/>
      <c r="C54" s="965"/>
      <c r="D54" s="570" t="s">
        <v>251</v>
      </c>
      <c r="E54" s="1025" t="s">
        <v>9</v>
      </c>
      <c r="F54" s="1025">
        <v>1</v>
      </c>
      <c r="G54" s="1025">
        <v>1</v>
      </c>
      <c r="H54" s="1025">
        <v>1</v>
      </c>
      <c r="I54" s="1025">
        <v>1</v>
      </c>
      <c r="J54" s="1025" t="s">
        <v>9</v>
      </c>
      <c r="K54" s="1025">
        <v>1</v>
      </c>
      <c r="L54" s="1025">
        <v>2</v>
      </c>
      <c r="M54" s="1025" t="s">
        <v>9</v>
      </c>
      <c r="N54" s="1025">
        <v>1</v>
      </c>
      <c r="O54" s="1025" t="s">
        <v>9</v>
      </c>
      <c r="P54" s="1025" t="s">
        <v>9</v>
      </c>
      <c r="Q54" s="1025">
        <v>1</v>
      </c>
      <c r="R54" s="524"/>
      <c r="S54" s="463"/>
      <c r="T54" s="975"/>
      <c r="U54" s="996"/>
      <c r="V54" s="975"/>
      <c r="W54" s="975"/>
    </row>
    <row r="55" spans="1:23" s="487" customFormat="1" ht="10.5" customHeight="1">
      <c r="A55" s="484"/>
      <c r="B55" s="485"/>
      <c r="C55" s="965"/>
      <c r="D55" s="570" t="s">
        <v>252</v>
      </c>
      <c r="E55" s="1025">
        <v>151</v>
      </c>
      <c r="F55" s="1025">
        <v>40</v>
      </c>
      <c r="G55" s="1025">
        <v>56</v>
      </c>
      <c r="H55" s="1025">
        <v>137</v>
      </c>
      <c r="I55" s="1025">
        <v>74</v>
      </c>
      <c r="J55" s="1025">
        <v>137</v>
      </c>
      <c r="K55" s="1025">
        <v>101</v>
      </c>
      <c r="L55" s="1025">
        <v>116</v>
      </c>
      <c r="M55" s="1025">
        <v>17</v>
      </c>
      <c r="N55" s="1025">
        <v>12</v>
      </c>
      <c r="O55" s="1025">
        <v>9</v>
      </c>
      <c r="P55" s="1025">
        <v>13</v>
      </c>
      <c r="Q55" s="1025">
        <v>36</v>
      </c>
      <c r="R55" s="524"/>
      <c r="S55" s="463"/>
      <c r="T55" s="975"/>
      <c r="U55" s="996"/>
      <c r="V55" s="975"/>
      <c r="W55" s="975"/>
    </row>
    <row r="56" spans="1:23" s="778" customFormat="1" ht="13.5" customHeight="1">
      <c r="A56" s="774"/>
      <c r="B56" s="755"/>
      <c r="C56" s="498" t="s">
        <v>439</v>
      </c>
      <c r="D56" s="775"/>
      <c r="E56" s="469"/>
      <c r="F56" s="469"/>
      <c r="G56" s="499"/>
      <c r="H56" s="499"/>
      <c r="I56" s="776"/>
      <c r="J56" s="469"/>
      <c r="K56" s="469"/>
      <c r="L56" s="469"/>
      <c r="M56" s="469"/>
      <c r="N56" s="469"/>
      <c r="O56" s="469"/>
      <c r="P56" s="469" t="s">
        <v>105</v>
      </c>
      <c r="Q56" s="469"/>
      <c r="R56" s="777"/>
      <c r="S56" s="499"/>
      <c r="T56" s="975"/>
      <c r="U56" s="996"/>
      <c r="V56" s="975"/>
      <c r="W56" s="975"/>
    </row>
    <row r="57" spans="1:23" s="456" customFormat="1" ht="14.25" customHeight="1" thickBot="1">
      <c r="A57" s="489"/>
      <c r="B57" s="500"/>
      <c r="C57" s="962"/>
      <c r="D57" s="501"/>
      <c r="E57" s="503"/>
      <c r="F57" s="503"/>
      <c r="G57" s="503"/>
      <c r="H57" s="503"/>
      <c r="I57" s="503"/>
      <c r="J57" s="503"/>
      <c r="K57" s="503"/>
      <c r="L57" s="503"/>
      <c r="M57" s="503"/>
      <c r="N57" s="503"/>
      <c r="O57" s="503"/>
      <c r="P57" s="503"/>
      <c r="Q57" s="470" t="s">
        <v>73</v>
      </c>
      <c r="R57" s="504"/>
      <c r="S57" s="505"/>
      <c r="T57" s="975"/>
      <c r="U57" s="996"/>
      <c r="V57" s="975"/>
      <c r="W57" s="975"/>
    </row>
    <row r="58" spans="1:23" ht="13.5" customHeight="1" thickBot="1">
      <c r="A58" s="406"/>
      <c r="B58" s="500"/>
      <c r="C58" s="1730" t="s">
        <v>301</v>
      </c>
      <c r="D58" s="1731"/>
      <c r="E58" s="1731"/>
      <c r="F58" s="1731"/>
      <c r="G58" s="1731"/>
      <c r="H58" s="1731"/>
      <c r="I58" s="1731"/>
      <c r="J58" s="1731"/>
      <c r="K58" s="1731"/>
      <c r="L58" s="1731"/>
      <c r="M58" s="1731"/>
      <c r="N58" s="1731"/>
      <c r="O58" s="1731"/>
      <c r="P58" s="1731"/>
      <c r="Q58" s="1732"/>
      <c r="R58" s="470"/>
      <c r="S58" s="458"/>
      <c r="T58" s="975"/>
      <c r="U58" s="996"/>
      <c r="V58" s="975"/>
      <c r="W58" s="975"/>
    </row>
    <row r="59" spans="1:23" ht="3.75" customHeight="1">
      <c r="A59" s="406"/>
      <c r="B59" s="500"/>
      <c r="C59" s="1727" t="s">
        <v>69</v>
      </c>
      <c r="D59" s="1727"/>
      <c r="F59" s="981"/>
      <c r="G59" s="981"/>
      <c r="H59" s="981"/>
      <c r="I59" s="981"/>
      <c r="J59" s="981"/>
      <c r="K59" s="981"/>
      <c r="L59" s="981"/>
      <c r="M59" s="507"/>
      <c r="N59" s="507"/>
      <c r="O59" s="507"/>
      <c r="P59" s="507"/>
      <c r="Q59" s="507"/>
      <c r="R59" s="504"/>
      <c r="S59" s="458"/>
      <c r="T59" s="975"/>
      <c r="U59" s="996"/>
      <c r="V59" s="975"/>
      <c r="W59" s="975"/>
    </row>
    <row r="60" spans="1:23" ht="11.25" customHeight="1">
      <c r="A60" s="406"/>
      <c r="B60" s="467"/>
      <c r="C60" s="1728"/>
      <c r="D60" s="1728"/>
      <c r="E60" s="1721">
        <v>2015</v>
      </c>
      <c r="F60" s="1721"/>
      <c r="G60" s="1722">
        <v>2016</v>
      </c>
      <c r="H60" s="1723"/>
      <c r="I60" s="1723"/>
      <c r="J60" s="1723"/>
      <c r="K60" s="1723"/>
      <c r="L60" s="1723"/>
      <c r="M60" s="1723"/>
      <c r="N60" s="1723"/>
      <c r="O60" s="1723"/>
      <c r="P60" s="1723"/>
      <c r="Q60" s="1723"/>
      <c r="R60" s="458"/>
      <c r="S60" s="458"/>
      <c r="T60" s="1028"/>
      <c r="U60" s="996"/>
      <c r="V60" s="975"/>
      <c r="W60" s="975"/>
    </row>
    <row r="61" spans="1:23" ht="12.75" customHeight="1">
      <c r="A61" s="406"/>
      <c r="B61" s="467"/>
      <c r="C61" s="421"/>
      <c r="D61" s="421"/>
      <c r="E61" s="809" t="s">
        <v>95</v>
      </c>
      <c r="F61" s="809" t="s">
        <v>94</v>
      </c>
      <c r="G61" s="809" t="s">
        <v>93</v>
      </c>
      <c r="H61" s="1043" t="s">
        <v>104</v>
      </c>
      <c r="I61" s="1043" t="s">
        <v>103</v>
      </c>
      <c r="J61" s="1043" t="s">
        <v>102</v>
      </c>
      <c r="K61" s="1043" t="s">
        <v>101</v>
      </c>
      <c r="L61" s="1043" t="s">
        <v>100</v>
      </c>
      <c r="M61" s="1043" t="s">
        <v>99</v>
      </c>
      <c r="N61" s="1043" t="s">
        <v>98</v>
      </c>
      <c r="O61" s="1043" t="s">
        <v>97</v>
      </c>
      <c r="P61" s="1043" t="s">
        <v>96</v>
      </c>
      <c r="Q61" s="1043" t="s">
        <v>95</v>
      </c>
      <c r="R61" s="504"/>
      <c r="S61" s="458"/>
      <c r="T61" s="1028"/>
      <c r="U61" s="996"/>
      <c r="V61" s="975"/>
      <c r="W61" s="975"/>
    </row>
    <row r="62" spans="1:23" ht="10.5" customHeight="1">
      <c r="A62" s="406"/>
      <c r="B62" s="500"/>
      <c r="C62" s="1729" t="s">
        <v>92</v>
      </c>
      <c r="D62" s="1729"/>
      <c r="E62" s="1042"/>
      <c r="F62" s="1042"/>
      <c r="G62" s="1026"/>
      <c r="H62" s="1026"/>
      <c r="I62" s="1026"/>
      <c r="J62" s="1026"/>
      <c r="K62" s="1026"/>
      <c r="L62" s="1026"/>
      <c r="M62" s="1026"/>
      <c r="N62" s="1026"/>
      <c r="O62" s="1026"/>
      <c r="P62" s="1026"/>
      <c r="Q62" s="1026"/>
      <c r="R62" s="504"/>
      <c r="S62" s="458"/>
      <c r="T62" s="1028"/>
      <c r="U62" s="996"/>
      <c r="V62" s="975"/>
      <c r="W62" s="975"/>
    </row>
    <row r="63" spans="1:23" s="512" customFormat="1" ht="9.75" customHeight="1">
      <c r="A63" s="509"/>
      <c r="B63" s="510"/>
      <c r="C63" s="511" t="s">
        <v>91</v>
      </c>
      <c r="D63" s="432"/>
      <c r="E63" s="1027">
        <v>-0.2</v>
      </c>
      <c r="F63" s="1027">
        <v>-0.26</v>
      </c>
      <c r="G63" s="1027">
        <v>-1.04</v>
      </c>
      <c r="H63" s="1027">
        <v>-0.45</v>
      </c>
      <c r="I63" s="1027">
        <v>1.94</v>
      </c>
      <c r="J63" s="1027">
        <v>0.35</v>
      </c>
      <c r="K63" s="1027">
        <v>0.28000000000000003</v>
      </c>
      <c r="L63" s="1027">
        <v>0.13</v>
      </c>
      <c r="M63" s="1027">
        <v>-0.66</v>
      </c>
      <c r="N63" s="1027">
        <v>-0.22</v>
      </c>
      <c r="O63" s="1027">
        <v>0.69</v>
      </c>
      <c r="P63" s="1027">
        <v>0.34</v>
      </c>
      <c r="Q63" s="1027">
        <v>-0.5</v>
      </c>
      <c r="R63" s="446"/>
      <c r="S63" s="446"/>
      <c r="T63" s="975"/>
      <c r="U63" s="996"/>
      <c r="V63" s="975"/>
      <c r="W63" s="975"/>
    </row>
    <row r="64" spans="1:23" s="512" customFormat="1" ht="9.75" customHeight="1">
      <c r="A64" s="509"/>
      <c r="B64" s="510"/>
      <c r="C64" s="511" t="s">
        <v>90</v>
      </c>
      <c r="D64" s="432"/>
      <c r="E64" s="1027">
        <v>0.64</v>
      </c>
      <c r="F64" s="1027">
        <v>0.4</v>
      </c>
      <c r="G64" s="1027">
        <v>0.78</v>
      </c>
      <c r="H64" s="1027">
        <v>0.4</v>
      </c>
      <c r="I64" s="1027">
        <v>0.45</v>
      </c>
      <c r="J64" s="1027">
        <v>0.48</v>
      </c>
      <c r="K64" s="1027">
        <v>0.33</v>
      </c>
      <c r="L64" s="1027">
        <v>0.55000000000000004</v>
      </c>
      <c r="M64" s="1027">
        <v>0.61</v>
      </c>
      <c r="N64" s="1027">
        <v>0.72</v>
      </c>
      <c r="O64" s="1027">
        <v>0.63</v>
      </c>
      <c r="P64" s="1027">
        <v>0.88</v>
      </c>
      <c r="Q64" s="1027">
        <v>0.57999999999999996</v>
      </c>
      <c r="R64" s="446"/>
      <c r="S64" s="446"/>
      <c r="T64" s="975"/>
      <c r="U64" s="996"/>
      <c r="V64" s="975"/>
      <c r="W64" s="975"/>
    </row>
    <row r="65" spans="1:23" s="512" customFormat="1" ht="11.25" customHeight="1">
      <c r="A65" s="509"/>
      <c r="B65" s="510"/>
      <c r="C65" s="511" t="s">
        <v>260</v>
      </c>
      <c r="D65" s="432"/>
      <c r="E65" s="1027">
        <v>0.42</v>
      </c>
      <c r="F65" s="1027">
        <v>0.49</v>
      </c>
      <c r="G65" s="1027">
        <v>0.59</v>
      </c>
      <c r="H65" s="1027">
        <v>0.64</v>
      </c>
      <c r="I65" s="1027">
        <v>0.65</v>
      </c>
      <c r="J65" s="1027">
        <v>0.65</v>
      </c>
      <c r="K65" s="1027">
        <v>0.6</v>
      </c>
      <c r="L65" s="1027">
        <v>0.57999999999999996</v>
      </c>
      <c r="M65" s="1027">
        <v>0.56999999999999995</v>
      </c>
      <c r="N65" s="1027">
        <v>0.56999999999999995</v>
      </c>
      <c r="O65" s="1027">
        <v>0.55000000000000004</v>
      </c>
      <c r="P65" s="1027">
        <v>0.56999999999999995</v>
      </c>
      <c r="Q65" s="1027">
        <v>0.56999999999999995</v>
      </c>
      <c r="R65" s="446"/>
      <c r="S65" s="446"/>
      <c r="T65" s="975"/>
      <c r="U65" s="996"/>
      <c r="V65" s="975"/>
      <c r="W65" s="975"/>
    </row>
    <row r="66" spans="1:23" ht="11.25" customHeight="1">
      <c r="A66" s="406"/>
      <c r="B66" s="500"/>
      <c r="C66" s="958" t="s">
        <v>89</v>
      </c>
      <c r="D66" s="508"/>
      <c r="E66" s="513"/>
      <c r="F66" s="181"/>
      <c r="G66" s="556"/>
      <c r="H66" s="556"/>
      <c r="I66" s="556"/>
      <c r="J66" s="85"/>
      <c r="K66" s="513"/>
      <c r="L66" s="556"/>
      <c r="M66" s="556"/>
      <c r="N66" s="556"/>
      <c r="O66" s="556"/>
      <c r="P66" s="556"/>
      <c r="Q66" s="514"/>
      <c r="R66" s="504"/>
      <c r="S66" s="458"/>
      <c r="T66" s="975"/>
      <c r="U66" s="996"/>
      <c r="V66" s="975"/>
      <c r="W66" s="975"/>
    </row>
    <row r="67" spans="1:23" ht="9.75" customHeight="1">
      <c r="A67" s="406"/>
      <c r="B67" s="515"/>
      <c r="C67" s="465"/>
      <c r="D67" s="753" t="s">
        <v>576</v>
      </c>
      <c r="E67" s="598"/>
      <c r="F67" s="600"/>
      <c r="G67" s="80"/>
      <c r="H67" s="80"/>
      <c r="I67" s="80"/>
      <c r="J67" s="601">
        <v>2.5016381660994735</v>
      </c>
      <c r="K67" s="513"/>
      <c r="L67" s="556"/>
      <c r="M67" s="556"/>
      <c r="N67" s="556"/>
      <c r="O67" s="556"/>
      <c r="P67" s="556"/>
      <c r="Q67" s="966">
        <f>+J67</f>
        <v>2.5016381660994735</v>
      </c>
      <c r="R67" s="504"/>
      <c r="S67" s="458"/>
      <c r="T67" s="975"/>
      <c r="U67" s="996"/>
      <c r="V67" s="975"/>
      <c r="W67" s="975"/>
    </row>
    <row r="68" spans="1:23" ht="9.75" customHeight="1">
      <c r="A68" s="406"/>
      <c r="B68" s="516"/>
      <c r="C68" s="432"/>
      <c r="D68" s="602" t="s">
        <v>577</v>
      </c>
      <c r="E68" s="603"/>
      <c r="F68" s="603"/>
      <c r="G68" s="603"/>
      <c r="H68" s="603"/>
      <c r="I68" s="603"/>
      <c r="J68" s="601">
        <v>2.0311969044252143</v>
      </c>
      <c r="K68" s="513"/>
      <c r="L68" s="200"/>
      <c r="M68" s="556"/>
      <c r="N68" s="556"/>
      <c r="O68" s="556"/>
      <c r="P68" s="556"/>
      <c r="Q68" s="966">
        <f t="shared" ref="Q68:Q71" si="1">+J68</f>
        <v>2.0311969044252143</v>
      </c>
      <c r="R68" s="517"/>
      <c r="S68" s="517"/>
    </row>
    <row r="69" spans="1:23" ht="9.75" customHeight="1">
      <c r="A69" s="406"/>
      <c r="B69" s="516"/>
      <c r="C69" s="432"/>
      <c r="D69" s="602" t="s">
        <v>578</v>
      </c>
      <c r="E69" s="598"/>
      <c r="F69" s="182"/>
      <c r="G69" s="182"/>
      <c r="H69" s="80"/>
      <c r="I69" s="183"/>
      <c r="J69" s="601">
        <v>1.7144606592509604</v>
      </c>
      <c r="K69" s="513"/>
      <c r="L69" s="200"/>
      <c r="M69" s="556"/>
      <c r="N69" s="556"/>
      <c r="O69" s="556"/>
      <c r="P69" s="556"/>
      <c r="Q69" s="966">
        <f t="shared" si="1"/>
        <v>1.7144606592509604</v>
      </c>
      <c r="R69" s="518"/>
      <c r="S69" s="458"/>
    </row>
    <row r="70" spans="1:23" ht="9.75" customHeight="1">
      <c r="A70" s="406"/>
      <c r="B70" s="516"/>
      <c r="C70" s="432"/>
      <c r="D70" s="602" t="s">
        <v>579</v>
      </c>
      <c r="E70" s="604"/>
      <c r="F70" s="602"/>
      <c r="G70" s="602"/>
      <c r="H70" s="602"/>
      <c r="I70" s="602"/>
      <c r="J70" s="601">
        <v>1.6051073428122509</v>
      </c>
      <c r="K70" s="513"/>
      <c r="L70" s="200"/>
      <c r="M70" s="556"/>
      <c r="N70" s="556"/>
      <c r="O70" s="556"/>
      <c r="P70" s="556"/>
      <c r="Q70" s="966">
        <f t="shared" si="1"/>
        <v>1.6051073428122509</v>
      </c>
      <c r="R70" s="518"/>
      <c r="S70" s="458"/>
    </row>
    <row r="71" spans="1:23" ht="9.75" customHeight="1">
      <c r="A71" s="406"/>
      <c r="B71" s="516"/>
      <c r="C71" s="432"/>
      <c r="D71" s="605" t="s">
        <v>580</v>
      </c>
      <c r="E71" s="606"/>
      <c r="F71" s="606"/>
      <c r="G71" s="606"/>
      <c r="H71" s="606"/>
      <c r="I71" s="606"/>
      <c r="J71" s="601">
        <v>1.5280013670171178</v>
      </c>
      <c r="K71" s="513"/>
      <c r="L71" s="200"/>
      <c r="M71" s="556"/>
      <c r="N71" s="556"/>
      <c r="O71" s="556"/>
      <c r="P71" s="556"/>
      <c r="Q71" s="966">
        <f t="shared" si="1"/>
        <v>1.5280013670171178</v>
      </c>
      <c r="R71" s="518"/>
      <c r="S71" s="458"/>
    </row>
    <row r="72" spans="1:23" ht="9.75" customHeight="1">
      <c r="A72" s="406"/>
      <c r="B72" s="516"/>
      <c r="C72" s="432"/>
      <c r="D72" s="602" t="s">
        <v>581</v>
      </c>
      <c r="E72" s="182"/>
      <c r="F72" s="182"/>
      <c r="G72" s="182"/>
      <c r="H72" s="80"/>
      <c r="I72" s="183"/>
      <c r="J72" s="514">
        <v>-19.513637080245939</v>
      </c>
      <c r="K72" s="513"/>
      <c r="L72" s="200"/>
      <c r="M72" s="556"/>
      <c r="N72" s="556"/>
      <c r="O72" s="556"/>
      <c r="P72" s="556"/>
      <c r="Q72" s="513"/>
      <c r="R72" s="518"/>
      <c r="S72" s="458"/>
    </row>
    <row r="73" spans="1:23" ht="9.75" customHeight="1">
      <c r="A73" s="406"/>
      <c r="B73" s="516"/>
      <c r="C73" s="432"/>
      <c r="D73" s="602" t="s">
        <v>582</v>
      </c>
      <c r="E73" s="599"/>
      <c r="F73" s="183"/>
      <c r="G73" s="183"/>
      <c r="H73" s="80"/>
      <c r="I73" s="183"/>
      <c r="J73" s="514">
        <v>-11.358532727131943</v>
      </c>
      <c r="K73" s="513"/>
      <c r="L73" s="200"/>
      <c r="M73" s="556"/>
      <c r="N73" s="556"/>
      <c r="O73" s="556"/>
      <c r="P73" s="556"/>
      <c r="Q73" s="607"/>
      <c r="R73" s="518"/>
      <c r="S73" s="458"/>
    </row>
    <row r="74" spans="1:23" ht="9.75" customHeight="1">
      <c r="A74" s="406"/>
      <c r="B74" s="516"/>
      <c r="C74" s="432"/>
      <c r="D74" s="602" t="s">
        <v>583</v>
      </c>
      <c r="E74" s="599"/>
      <c r="F74" s="183"/>
      <c r="G74" s="183"/>
      <c r="H74" s="80"/>
      <c r="I74" s="183"/>
      <c r="J74" s="514">
        <v>-7.8906383082276932</v>
      </c>
      <c r="K74" s="513"/>
      <c r="L74" s="200"/>
      <c r="M74" s="556"/>
      <c r="N74" s="556"/>
      <c r="O74" s="556"/>
      <c r="P74" s="556"/>
      <c r="Q74" s="607"/>
      <c r="R74" s="518"/>
      <c r="S74" s="458"/>
    </row>
    <row r="75" spans="1:23" ht="9.75" customHeight="1">
      <c r="A75" s="406"/>
      <c r="B75" s="516"/>
      <c r="C75" s="432"/>
      <c r="D75" s="602" t="s">
        <v>584</v>
      </c>
      <c r="E75" s="599"/>
      <c r="F75" s="183"/>
      <c r="G75" s="183"/>
      <c r="H75" s="80"/>
      <c r="I75" s="183"/>
      <c r="J75" s="514">
        <v>-5.0531405591727303</v>
      </c>
      <c r="K75" s="513"/>
      <c r="L75" s="200"/>
      <c r="M75" s="556"/>
      <c r="N75" s="556"/>
      <c r="O75" s="556"/>
      <c r="P75" s="556"/>
      <c r="Q75" s="607"/>
      <c r="R75" s="518"/>
      <c r="S75" s="458"/>
    </row>
    <row r="76" spans="1:23" ht="9.75" customHeight="1">
      <c r="A76" s="406"/>
      <c r="B76" s="516"/>
      <c r="C76" s="432"/>
      <c r="D76" s="602" t="s">
        <v>585</v>
      </c>
      <c r="E76" s="599"/>
      <c r="F76" s="182"/>
      <c r="G76" s="182"/>
      <c r="H76" s="80"/>
      <c r="I76" s="183"/>
      <c r="J76" s="514">
        <v>-3.1527847399941966</v>
      </c>
      <c r="K76" s="513"/>
      <c r="L76" s="200"/>
      <c r="M76" s="556"/>
      <c r="N76" s="556"/>
      <c r="O76" s="556"/>
      <c r="P76" s="556"/>
      <c r="Q76" s="513"/>
      <c r="R76" s="518"/>
      <c r="S76" s="458"/>
    </row>
    <row r="77" spans="1:23" ht="0.75" customHeight="1">
      <c r="A77" s="406"/>
      <c r="B77" s="516"/>
      <c r="C77" s="432"/>
      <c r="D77" s="519"/>
      <c r="E77" s="513"/>
      <c r="F77" s="182"/>
      <c r="G77" s="182"/>
      <c r="H77" s="80"/>
      <c r="I77" s="183"/>
      <c r="J77" s="514"/>
      <c r="K77" s="513"/>
      <c r="L77" s="200"/>
      <c r="M77" s="556"/>
      <c r="N77" s="556"/>
      <c r="O77" s="556"/>
      <c r="P77" s="556"/>
      <c r="Q77" s="513"/>
      <c r="R77" s="518"/>
      <c r="S77" s="458"/>
    </row>
    <row r="78" spans="1:23" ht="13.5" customHeight="1">
      <c r="A78" s="406"/>
      <c r="B78" s="520"/>
      <c r="C78" s="502" t="s">
        <v>241</v>
      </c>
      <c r="D78" s="519"/>
      <c r="E78" s="502"/>
      <c r="F78" s="502"/>
      <c r="G78" s="521" t="s">
        <v>88</v>
      </c>
      <c r="H78" s="502"/>
      <c r="I78" s="502"/>
      <c r="J78" s="502"/>
      <c r="K78" s="502"/>
      <c r="L78" s="502"/>
      <c r="M78" s="502"/>
      <c r="N78" s="502"/>
      <c r="O78" s="184"/>
      <c r="P78" s="184"/>
      <c r="Q78" s="184"/>
      <c r="R78" s="504"/>
      <c r="S78" s="458"/>
    </row>
    <row r="79" spans="1:23" ht="3" customHeight="1">
      <c r="A79" s="406"/>
      <c r="B79" s="520"/>
      <c r="C79" s="502"/>
      <c r="D79" s="519"/>
      <c r="E79" s="502"/>
      <c r="F79" s="502"/>
      <c r="G79" s="521"/>
      <c r="H79" s="502"/>
      <c r="I79" s="502"/>
      <c r="J79" s="502"/>
      <c r="K79" s="502"/>
      <c r="L79" s="502"/>
      <c r="M79" s="502"/>
      <c r="N79" s="502"/>
      <c r="O79" s="184"/>
      <c r="P79" s="184"/>
      <c r="Q79" s="184"/>
      <c r="R79" s="504"/>
      <c r="S79" s="458"/>
    </row>
    <row r="80" spans="1:23" s="133" customFormat="1" ht="13.5" customHeight="1">
      <c r="A80" s="132"/>
      <c r="B80" s="244">
        <v>16</v>
      </c>
      <c r="C80" s="1687">
        <v>42705</v>
      </c>
      <c r="D80" s="1687"/>
      <c r="E80" s="1687"/>
      <c r="F80" s="134"/>
      <c r="G80" s="134"/>
      <c r="H80" s="134"/>
      <c r="I80" s="134"/>
      <c r="J80" s="134"/>
      <c r="K80" s="134"/>
      <c r="L80" s="134"/>
      <c r="M80" s="134"/>
      <c r="N80" s="134"/>
      <c r="P80" s="132"/>
      <c r="R80" s="138"/>
      <c r="U80" s="997"/>
    </row>
  </sheetData>
  <mergeCells count="45">
    <mergeCell ref="C33:D33"/>
    <mergeCell ref="C31:D31"/>
    <mergeCell ref="C34:D34"/>
    <mergeCell ref="C35:D35"/>
    <mergeCell ref="C21:D21"/>
    <mergeCell ref="C22:D22"/>
    <mergeCell ref="C23:D23"/>
    <mergeCell ref="C29:D29"/>
    <mergeCell ref="C24:D24"/>
    <mergeCell ref="C25:D25"/>
    <mergeCell ref="C26:D26"/>
    <mergeCell ref="C27:D27"/>
    <mergeCell ref="C28:D28"/>
    <mergeCell ref="C46:D46"/>
    <mergeCell ref="C1:F1"/>
    <mergeCell ref="C4:Q4"/>
    <mergeCell ref="C6:Q6"/>
    <mergeCell ref="C7:D8"/>
    <mergeCell ref="G7:I7"/>
    <mergeCell ref="J7:L7"/>
    <mergeCell ref="M7:O7"/>
    <mergeCell ref="P7:Q7"/>
    <mergeCell ref="J1:P1"/>
    <mergeCell ref="C10:D10"/>
    <mergeCell ref="C32:D32"/>
    <mergeCell ref="C30:D30"/>
    <mergeCell ref="C36:D36"/>
    <mergeCell ref="C37:D37"/>
    <mergeCell ref="C20:D20"/>
    <mergeCell ref="E8:F8"/>
    <mergeCell ref="G8:Q8"/>
    <mergeCell ref="E60:F60"/>
    <mergeCell ref="G60:Q60"/>
    <mergeCell ref="C80:E80"/>
    <mergeCell ref="C38:D38"/>
    <mergeCell ref="C39:D39"/>
    <mergeCell ref="C40:D40"/>
    <mergeCell ref="C41:D41"/>
    <mergeCell ref="C42:Q42"/>
    <mergeCell ref="C59:D60"/>
    <mergeCell ref="C62:D62"/>
    <mergeCell ref="C58:Q58"/>
    <mergeCell ref="C53:D53"/>
    <mergeCell ref="C43:Q43"/>
    <mergeCell ref="C47:D47"/>
  </mergeCells>
  <conditionalFormatting sqref="E45:Q45 E61:Q61 E9:Q9">
    <cfRule type="cellIs" dxfId="12"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R79"/>
  <sheetViews>
    <sheetView workbookViewId="0"/>
  </sheetViews>
  <sheetFormatPr defaultRowHeight="12.75"/>
  <cols>
    <col min="1" max="1" width="1" style="133" customWidth="1"/>
    <col min="2" max="2" width="2.5703125" style="452" customWidth="1"/>
    <col min="3" max="3" width="0.85546875" style="133" customWidth="1"/>
    <col min="4" max="4" width="14" style="133" customWidth="1"/>
    <col min="5" max="5" width="6.85546875" style="133" customWidth="1"/>
    <col min="6" max="6" width="6.28515625" style="133" customWidth="1"/>
    <col min="7" max="7" width="6.85546875" style="133" customWidth="1"/>
    <col min="8" max="8" width="6.7109375" style="133" customWidth="1"/>
    <col min="9" max="9" width="6.85546875" style="133" customWidth="1"/>
    <col min="10" max="10" width="7" style="133" customWidth="1"/>
    <col min="11" max="11" width="6.85546875" style="133" customWidth="1"/>
    <col min="12" max="12" width="6.7109375" style="133" customWidth="1"/>
    <col min="13" max="13" width="6.85546875" style="133" customWidth="1"/>
    <col min="14" max="15" width="6.7109375" style="133" customWidth="1"/>
    <col min="16" max="16" width="6.85546875" style="133" customWidth="1"/>
    <col min="17" max="17" width="2.5703125" style="978" customWidth="1"/>
    <col min="18" max="18" width="1" style="978" customWidth="1"/>
    <col min="19" max="16384" width="9.140625" style="133"/>
  </cols>
  <sheetData>
    <row r="1" spans="1:18">
      <c r="A1" s="132"/>
      <c r="B1" s="1748" t="s">
        <v>425</v>
      </c>
      <c r="C1" s="1748"/>
      <c r="D1" s="1748"/>
      <c r="E1" s="1748"/>
      <c r="F1" s="1748"/>
      <c r="G1" s="1748"/>
      <c r="H1" s="1748"/>
      <c r="I1" s="453"/>
      <c r="J1" s="453"/>
      <c r="K1" s="453"/>
      <c r="L1" s="453"/>
      <c r="M1" s="453"/>
      <c r="N1" s="453"/>
      <c r="O1" s="453"/>
      <c r="P1" s="453"/>
      <c r="Q1" s="453"/>
      <c r="R1" s="453"/>
    </row>
    <row r="2" spans="1:18" ht="6" customHeight="1">
      <c r="A2" s="132"/>
      <c r="B2" s="1749"/>
      <c r="C2" s="1749"/>
      <c r="D2" s="1749"/>
      <c r="E2" s="1312"/>
      <c r="F2" s="1312"/>
      <c r="G2" s="1312"/>
      <c r="H2" s="1312"/>
      <c r="I2" s="1312"/>
      <c r="J2" s="1312"/>
      <c r="K2" s="1749"/>
      <c r="L2" s="1749"/>
      <c r="M2" s="1749"/>
      <c r="N2" s="1749"/>
      <c r="O2" s="1749"/>
      <c r="P2" s="1312"/>
      <c r="Q2" s="454"/>
      <c r="R2" s="1143"/>
    </row>
    <row r="3" spans="1:18" ht="13.5" thickBot="1">
      <c r="A3" s="132"/>
      <c r="B3" s="402"/>
      <c r="C3" s="134"/>
      <c r="D3" s="134"/>
      <c r="E3" s="134"/>
      <c r="F3" s="134"/>
      <c r="G3" s="134"/>
      <c r="H3" s="134"/>
      <c r="I3" s="134"/>
      <c r="J3" s="134"/>
      <c r="K3" s="134"/>
      <c r="L3" s="134"/>
      <c r="M3" s="134"/>
      <c r="N3" s="134"/>
      <c r="O3" s="134"/>
      <c r="P3" s="1480" t="s">
        <v>73</v>
      </c>
      <c r="Q3" s="455"/>
      <c r="R3" s="1143"/>
    </row>
    <row r="4" spans="1:18" ht="13.5" thickBot="1">
      <c r="A4" s="132"/>
      <c r="B4" s="402"/>
      <c r="C4" s="1750" t="s">
        <v>527</v>
      </c>
      <c r="D4" s="1751"/>
      <c r="E4" s="1751"/>
      <c r="F4" s="1751"/>
      <c r="G4" s="1751"/>
      <c r="H4" s="1751"/>
      <c r="I4" s="1751"/>
      <c r="J4" s="1751"/>
      <c r="K4" s="1751"/>
      <c r="L4" s="1751"/>
      <c r="M4" s="1751"/>
      <c r="N4" s="1751"/>
      <c r="O4" s="1751"/>
      <c r="P4" s="1752"/>
      <c r="Q4" s="455"/>
      <c r="R4" s="1143"/>
    </row>
    <row r="5" spans="1:18" s="1128" customFormat="1" ht="2.25" customHeight="1">
      <c r="A5" s="1123"/>
      <c r="B5" s="1124"/>
      <c r="C5" s="1125"/>
      <c r="D5" s="1125"/>
      <c r="E5" s="1125"/>
      <c r="F5" s="1125"/>
      <c r="G5" s="1125"/>
      <c r="H5" s="1125"/>
      <c r="I5" s="1126"/>
      <c r="J5" s="1126"/>
      <c r="K5" s="1126"/>
      <c r="L5" s="1126"/>
      <c r="M5" s="1127"/>
      <c r="N5" s="1127"/>
      <c r="O5" s="1127"/>
      <c r="P5" s="1127"/>
      <c r="Q5" s="455"/>
      <c r="R5" s="1127"/>
    </row>
    <row r="6" spans="1:18" s="1128" customFormat="1" ht="11.25" customHeight="1">
      <c r="A6" s="1123"/>
      <c r="B6" s="1124"/>
      <c r="C6" s="1125"/>
      <c r="D6" s="1125"/>
      <c r="E6" s="1753">
        <v>2011</v>
      </c>
      <c r="F6" s="1753"/>
      <c r="G6" s="1753"/>
      <c r="H6" s="1753">
        <v>2012</v>
      </c>
      <c r="I6" s="1753"/>
      <c r="J6" s="1753"/>
      <c r="K6" s="1753">
        <v>2013</v>
      </c>
      <c r="L6" s="1753"/>
      <c r="M6" s="1753"/>
      <c r="N6" s="1753">
        <v>2014</v>
      </c>
      <c r="O6" s="1753"/>
      <c r="P6" s="1753"/>
      <c r="Q6" s="455"/>
      <c r="R6" s="1127"/>
    </row>
    <row r="7" spans="1:18" s="1128" customFormat="1" ht="11.25" customHeight="1">
      <c r="A7" s="1123"/>
      <c r="B7" s="1124"/>
      <c r="C7" s="1754"/>
      <c r="D7" s="1754"/>
      <c r="E7" s="1316" t="s">
        <v>68</v>
      </c>
      <c r="F7" s="1316" t="s">
        <v>398</v>
      </c>
      <c r="G7" s="1316" t="s">
        <v>399</v>
      </c>
      <c r="H7" s="1316" t="s">
        <v>68</v>
      </c>
      <c r="I7" s="1316" t="s">
        <v>398</v>
      </c>
      <c r="J7" s="1316" t="s">
        <v>399</v>
      </c>
      <c r="K7" s="1316" t="s">
        <v>68</v>
      </c>
      <c r="L7" s="1316" t="s">
        <v>398</v>
      </c>
      <c r="M7" s="1316" t="s">
        <v>399</v>
      </c>
      <c r="N7" s="1316" t="s">
        <v>68</v>
      </c>
      <c r="O7" s="1316" t="s">
        <v>398</v>
      </c>
      <c r="P7" s="1316" t="s">
        <v>399</v>
      </c>
      <c r="Q7" s="455"/>
      <c r="R7" s="1127"/>
    </row>
    <row r="8" spans="1:18" s="1131" customFormat="1" ht="13.5" customHeight="1">
      <c r="A8" s="1129"/>
      <c r="B8" s="1130"/>
      <c r="C8" s="1655" t="s">
        <v>68</v>
      </c>
      <c r="D8" s="1655"/>
      <c r="E8" s="1325">
        <v>208986.99999998402</v>
      </c>
      <c r="F8" s="1325">
        <v>151999.47317150101</v>
      </c>
      <c r="G8" s="1325">
        <v>56987.526828497677</v>
      </c>
      <c r="H8" s="1325">
        <v>193436.00000001141</v>
      </c>
      <c r="I8" s="1325">
        <v>134056.66463371814</v>
      </c>
      <c r="J8" s="1322">
        <v>59379.335366283383</v>
      </c>
      <c r="K8" s="1322">
        <v>195417.99999998178</v>
      </c>
      <c r="L8" s="1322">
        <v>134728.17011654953</v>
      </c>
      <c r="M8" s="1322">
        <v>60689.829883439823</v>
      </c>
      <c r="N8" s="1323">
        <v>203388.00000000937</v>
      </c>
      <c r="O8" s="1323">
        <v>143676.00836932228</v>
      </c>
      <c r="P8" s="1323">
        <v>59711.991630669254</v>
      </c>
      <c r="Q8" s="455"/>
      <c r="R8" s="1144"/>
    </row>
    <row r="9" spans="1:18" s="1131" customFormat="1" ht="10.5" customHeight="1">
      <c r="A9" s="1129"/>
      <c r="B9" s="1130"/>
      <c r="C9" s="90" t="s">
        <v>62</v>
      </c>
      <c r="D9" s="90"/>
      <c r="E9" s="1324">
        <v>22467.875743018725</v>
      </c>
      <c r="F9" s="1324">
        <v>16868.331255851572</v>
      </c>
      <c r="G9" s="1324">
        <v>5599.5444871675681</v>
      </c>
      <c r="H9" s="1324">
        <v>20509.956876967015</v>
      </c>
      <c r="I9" s="1324">
        <v>14750.166615349406</v>
      </c>
      <c r="J9" s="1324">
        <v>5759.7902616176361</v>
      </c>
      <c r="K9" s="1324">
        <v>21256.024564426552</v>
      </c>
      <c r="L9" s="1324">
        <v>15609.956294871357</v>
      </c>
      <c r="M9" s="1324">
        <v>5646.0682695552523</v>
      </c>
      <c r="N9" s="1324">
        <v>22586.379411543548</v>
      </c>
      <c r="O9" s="1324">
        <v>16837.749599502487</v>
      </c>
      <c r="P9" s="1324">
        <v>5748.6298120412266</v>
      </c>
      <c r="Q9" s="455"/>
      <c r="R9" s="1144"/>
    </row>
    <row r="10" spans="1:18" s="1131" customFormat="1" ht="10.5" customHeight="1">
      <c r="A10" s="1129"/>
      <c r="B10" s="1130"/>
      <c r="C10" s="90" t="s">
        <v>55</v>
      </c>
      <c r="D10" s="90"/>
      <c r="E10" s="1324">
        <v>1491.3942440511273</v>
      </c>
      <c r="F10" s="1324">
        <v>1109.4753340777559</v>
      </c>
      <c r="G10" s="1324">
        <v>381.91890997337185</v>
      </c>
      <c r="H10" s="1324">
        <v>1154.9328861122801</v>
      </c>
      <c r="I10" s="1324">
        <v>791.92235384648745</v>
      </c>
      <c r="J10" s="1324">
        <v>363.01053226579296</v>
      </c>
      <c r="K10" s="1324">
        <v>1542.4659813992423</v>
      </c>
      <c r="L10" s="1324">
        <v>1032.7339085547603</v>
      </c>
      <c r="M10" s="1324">
        <v>509.73207284447886</v>
      </c>
      <c r="N10" s="1324">
        <v>1866.4536049861829</v>
      </c>
      <c r="O10" s="1324">
        <v>1325.4605556783238</v>
      </c>
      <c r="P10" s="1324">
        <v>540.99304930785854</v>
      </c>
      <c r="Q10" s="455"/>
      <c r="R10" s="1144"/>
    </row>
    <row r="11" spans="1:18" s="1135" customFormat="1" ht="10.5" customHeight="1">
      <c r="A11" s="1132"/>
      <c r="B11" s="1124"/>
      <c r="C11" s="90" t="s">
        <v>64</v>
      </c>
      <c r="D11" s="90"/>
      <c r="E11" s="1324">
        <v>19523.743315659605</v>
      </c>
      <c r="F11" s="1324">
        <v>15419.818726317177</v>
      </c>
      <c r="G11" s="1324">
        <v>4103.9245893426678</v>
      </c>
      <c r="H11" s="1324">
        <v>17701.118585562261</v>
      </c>
      <c r="I11" s="1324">
        <v>13733.598464658942</v>
      </c>
      <c r="J11" s="1324">
        <v>3967.5201209034049</v>
      </c>
      <c r="K11" s="1324">
        <v>17866.18408222554</v>
      </c>
      <c r="L11" s="1324">
        <v>13751.963751524492</v>
      </c>
      <c r="M11" s="1324">
        <v>4114.2203307010232</v>
      </c>
      <c r="N11" s="1324">
        <v>19331.299652377169</v>
      </c>
      <c r="O11" s="1324">
        <v>15162.110569667499</v>
      </c>
      <c r="P11" s="1324">
        <v>4169.1890827097013</v>
      </c>
      <c r="Q11" s="1134"/>
      <c r="R11" s="1145"/>
    </row>
    <row r="12" spans="1:18" s="1135" customFormat="1" ht="10.5" customHeight="1">
      <c r="A12" s="1132"/>
      <c r="B12" s="1124"/>
      <c r="C12" s="90" t="s">
        <v>66</v>
      </c>
      <c r="D12" s="90"/>
      <c r="E12" s="1324">
        <v>1912.5698117074987</v>
      </c>
      <c r="F12" s="1324">
        <v>1567.3859398447653</v>
      </c>
      <c r="G12" s="1324">
        <v>345.18387186273389</v>
      </c>
      <c r="H12" s="1324">
        <v>1425.8665739199689</v>
      </c>
      <c r="I12" s="1324">
        <v>1097.3122222600048</v>
      </c>
      <c r="J12" s="1324">
        <v>328.55435165996568</v>
      </c>
      <c r="K12" s="1324">
        <v>1520.9614774273998</v>
      </c>
      <c r="L12" s="1324">
        <v>1101.6121383139914</v>
      </c>
      <c r="M12" s="1324">
        <v>419.34933911340829</v>
      </c>
      <c r="N12" s="1324">
        <v>1675.5394402100058</v>
      </c>
      <c r="O12" s="1324">
        <v>1183.5397405939971</v>
      </c>
      <c r="P12" s="1324">
        <v>491.99969961600766</v>
      </c>
      <c r="Q12" s="1134"/>
      <c r="R12" s="1145"/>
    </row>
    <row r="13" spans="1:18" s="1135" customFormat="1" ht="10.5" customHeight="1">
      <c r="A13" s="1132"/>
      <c r="B13" s="1124"/>
      <c r="C13" s="90" t="s">
        <v>75</v>
      </c>
      <c r="D13" s="90"/>
      <c r="E13" s="1324">
        <v>2391.0636443616399</v>
      </c>
      <c r="F13" s="1324">
        <v>1778.1840544610131</v>
      </c>
      <c r="G13" s="1324">
        <v>612.87958990062691</v>
      </c>
      <c r="H13" s="1324">
        <v>2384.8729094380101</v>
      </c>
      <c r="I13" s="1324">
        <v>1790.2808563948563</v>
      </c>
      <c r="J13" s="1324">
        <v>594.59205304315196</v>
      </c>
      <c r="K13" s="1324">
        <v>2146.8132998193041</v>
      </c>
      <c r="L13" s="1324">
        <v>1506.3450240512616</v>
      </c>
      <c r="M13" s="1324">
        <v>640.46827576804174</v>
      </c>
      <c r="N13" s="1324">
        <v>2441.0540471984182</v>
      </c>
      <c r="O13" s="1324">
        <v>1700.3142252068258</v>
      </c>
      <c r="P13" s="1324">
        <v>740.73982199159173</v>
      </c>
      <c r="Q13" s="1134"/>
      <c r="R13" s="1145"/>
    </row>
    <row r="14" spans="1:18" s="1135" customFormat="1" ht="10.5" customHeight="1">
      <c r="A14" s="1132"/>
      <c r="B14" s="1124"/>
      <c r="C14" s="90" t="s">
        <v>61</v>
      </c>
      <c r="D14" s="90"/>
      <c r="E14" s="1324">
        <v>8455.4758082880035</v>
      </c>
      <c r="F14" s="1324">
        <v>5671.7116053932286</v>
      </c>
      <c r="G14" s="1324">
        <v>2783.7642028947498</v>
      </c>
      <c r="H14" s="1324">
        <v>7184.8341993340164</v>
      </c>
      <c r="I14" s="1324">
        <v>4506.133784388292</v>
      </c>
      <c r="J14" s="1324">
        <v>2678.7004149457434</v>
      </c>
      <c r="K14" s="1324">
        <v>7428.4964120763298</v>
      </c>
      <c r="L14" s="1324">
        <v>4461.9646055458734</v>
      </c>
      <c r="M14" s="1324">
        <v>2966.5318065304537</v>
      </c>
      <c r="N14" s="1324">
        <v>7368.780564518589</v>
      </c>
      <c r="O14" s="1324">
        <v>4627.0972352038216</v>
      </c>
      <c r="P14" s="1324">
        <v>2741.6833293147656</v>
      </c>
      <c r="Q14" s="1134"/>
      <c r="R14" s="1145"/>
    </row>
    <row r="15" spans="1:18" s="1135" customFormat="1" ht="10.5" customHeight="1">
      <c r="A15" s="1132"/>
      <c r="B15" s="1124"/>
      <c r="C15" s="90" t="s">
        <v>56</v>
      </c>
      <c r="D15" s="90"/>
      <c r="E15" s="1324">
        <v>2461.4131822603053</v>
      </c>
      <c r="F15" s="1324">
        <v>1905.0953027090911</v>
      </c>
      <c r="G15" s="1324">
        <v>556.31787955121263</v>
      </c>
      <c r="H15" s="1324">
        <v>2246.3463318043046</v>
      </c>
      <c r="I15" s="1324">
        <v>1571.4905422483366</v>
      </c>
      <c r="J15" s="1324">
        <v>674.85578955596736</v>
      </c>
      <c r="K15" s="1324">
        <v>2015.5411065345841</v>
      </c>
      <c r="L15" s="1324">
        <v>1406.7656453972959</v>
      </c>
      <c r="M15" s="1324">
        <v>608.77546113728829</v>
      </c>
      <c r="N15" s="1324">
        <v>2166.1089941924402</v>
      </c>
      <c r="O15" s="1324">
        <v>1513.9263307583285</v>
      </c>
      <c r="P15" s="1324">
        <v>652.18266343410903</v>
      </c>
      <c r="Q15" s="1134"/>
      <c r="R15" s="1145"/>
    </row>
    <row r="16" spans="1:18" s="1135" customFormat="1" ht="10.5" customHeight="1">
      <c r="A16" s="1132"/>
      <c r="B16" s="1124"/>
      <c r="C16" s="90" t="s">
        <v>74</v>
      </c>
      <c r="D16" s="90"/>
      <c r="E16" s="1324">
        <v>7234.067531332279</v>
      </c>
      <c r="F16" s="1324">
        <v>4825.7192355425741</v>
      </c>
      <c r="G16" s="1324">
        <v>2408.3482957897027</v>
      </c>
      <c r="H16" s="1324">
        <v>6257.3437662799515</v>
      </c>
      <c r="I16" s="1324">
        <v>3862.1045760895881</v>
      </c>
      <c r="J16" s="1324">
        <v>2395.2391901903698</v>
      </c>
      <c r="K16" s="1324">
        <v>6463.7268523988223</v>
      </c>
      <c r="L16" s="1324">
        <v>3900.1244763686582</v>
      </c>
      <c r="M16" s="1324">
        <v>2563.6023760301428</v>
      </c>
      <c r="N16" s="1324">
        <v>6966.3966827618287</v>
      </c>
      <c r="O16" s="1324">
        <v>4288.7098479169408</v>
      </c>
      <c r="P16" s="1324">
        <v>2677.6868348448857</v>
      </c>
      <c r="Q16" s="1134"/>
      <c r="R16" s="1145"/>
    </row>
    <row r="17" spans="1:18" s="1135" customFormat="1" ht="10.5" customHeight="1">
      <c r="A17" s="1132"/>
      <c r="B17" s="1124"/>
      <c r="C17" s="90" t="s">
        <v>76</v>
      </c>
      <c r="D17" s="90"/>
      <c r="E17" s="1324">
        <v>1739.9554610428638</v>
      </c>
      <c r="F17" s="1324">
        <v>1395.5485925482051</v>
      </c>
      <c r="G17" s="1324">
        <v>344.40686849465936</v>
      </c>
      <c r="H17" s="1324">
        <v>1517.4230572466763</v>
      </c>
      <c r="I17" s="1324">
        <v>1112.1503913993913</v>
      </c>
      <c r="J17" s="1324">
        <v>405.27266584728574</v>
      </c>
      <c r="K17" s="1324">
        <v>1617.3788015017519</v>
      </c>
      <c r="L17" s="1324">
        <v>1221.9428435372829</v>
      </c>
      <c r="M17" s="1324">
        <v>395.43595796446965</v>
      </c>
      <c r="N17" s="1324">
        <v>1685.8290689796956</v>
      </c>
      <c r="O17" s="1324">
        <v>1142.882054863825</v>
      </c>
      <c r="P17" s="1324">
        <v>542.94701411586902</v>
      </c>
      <c r="Q17" s="1134"/>
      <c r="R17" s="1145"/>
    </row>
    <row r="18" spans="1:18" s="1135" customFormat="1" ht="10.5" customHeight="1">
      <c r="A18" s="1132"/>
      <c r="B18" s="1124"/>
      <c r="C18" s="90" t="s">
        <v>60</v>
      </c>
      <c r="D18" s="90"/>
      <c r="E18" s="1324">
        <v>13502.996212828079</v>
      </c>
      <c r="F18" s="1324">
        <v>10361.470031519731</v>
      </c>
      <c r="G18" s="1324">
        <v>3141.526181308303</v>
      </c>
      <c r="H18" s="1324">
        <v>12182.209744544292</v>
      </c>
      <c r="I18" s="1324">
        <v>8876.245115777454</v>
      </c>
      <c r="J18" s="1324">
        <v>3305.9646287668943</v>
      </c>
      <c r="K18" s="1324">
        <v>13102.120983017187</v>
      </c>
      <c r="L18" s="1324">
        <v>9380.5629351919943</v>
      </c>
      <c r="M18" s="1324">
        <v>3721.5580478251782</v>
      </c>
      <c r="N18" s="1324">
        <v>13066.034581802192</v>
      </c>
      <c r="O18" s="1324">
        <v>9692.6225241181728</v>
      </c>
      <c r="P18" s="1324">
        <v>3373.4120576840123</v>
      </c>
      <c r="Q18" s="1134"/>
      <c r="R18" s="1145"/>
    </row>
    <row r="19" spans="1:18" s="1135" customFormat="1" ht="10.5" customHeight="1">
      <c r="A19" s="1132"/>
      <c r="B19" s="1124"/>
      <c r="C19" s="90" t="s">
        <v>59</v>
      </c>
      <c r="D19" s="90"/>
      <c r="E19" s="1324">
        <v>38750.793763570706</v>
      </c>
      <c r="F19" s="1324">
        <v>24174.085956390452</v>
      </c>
      <c r="G19" s="1324">
        <v>14576.707807180614</v>
      </c>
      <c r="H19" s="1324">
        <v>39183.530745166026</v>
      </c>
      <c r="I19" s="1324">
        <v>22898.713506329805</v>
      </c>
      <c r="J19" s="1324">
        <v>16284.817238835634</v>
      </c>
      <c r="K19" s="1324">
        <v>37984.764501344463</v>
      </c>
      <c r="L19" s="1324">
        <v>22646.141840379525</v>
      </c>
      <c r="M19" s="1324">
        <v>15338.622660964686</v>
      </c>
      <c r="N19" s="1324">
        <v>38437.955517664792</v>
      </c>
      <c r="O19" s="1324">
        <v>23606.026712799383</v>
      </c>
      <c r="P19" s="1324">
        <v>14831.928804865587</v>
      </c>
      <c r="Q19" s="1134"/>
      <c r="R19" s="1145"/>
    </row>
    <row r="20" spans="1:18" s="1135" customFormat="1" ht="10.5" customHeight="1">
      <c r="A20" s="1132"/>
      <c r="B20" s="1124"/>
      <c r="C20" s="90" t="s">
        <v>57</v>
      </c>
      <c r="D20" s="90"/>
      <c r="E20" s="1324">
        <v>1345.4139473234623</v>
      </c>
      <c r="F20" s="1324">
        <v>889.10210327005279</v>
      </c>
      <c r="G20" s="1324">
        <v>456.31184405340969</v>
      </c>
      <c r="H20" s="1324">
        <v>1249.4328288958973</v>
      </c>
      <c r="I20" s="1324">
        <v>814.82853203503464</v>
      </c>
      <c r="J20" s="1324">
        <v>434.6042968608636</v>
      </c>
      <c r="K20" s="1324">
        <v>1440.3766640193139</v>
      </c>
      <c r="L20" s="1324">
        <v>1011.1342608693387</v>
      </c>
      <c r="M20" s="1324">
        <v>429.24240314997502</v>
      </c>
      <c r="N20" s="1324">
        <v>1531.6383490053549</v>
      </c>
      <c r="O20" s="1324">
        <v>998.2112041858627</v>
      </c>
      <c r="P20" s="1324">
        <v>533.42714481949145</v>
      </c>
      <c r="Q20" s="1134"/>
      <c r="R20" s="1145"/>
    </row>
    <row r="21" spans="1:18" s="1135" customFormat="1" ht="10.5" customHeight="1">
      <c r="A21" s="1132"/>
      <c r="B21" s="1124"/>
      <c r="C21" s="90" t="s">
        <v>63</v>
      </c>
      <c r="D21" s="90"/>
      <c r="E21" s="1324">
        <v>44958.934456950257</v>
      </c>
      <c r="F21" s="1324">
        <v>33332.778779295979</v>
      </c>
      <c r="G21" s="1324">
        <v>11626.15567765432</v>
      </c>
      <c r="H21" s="1324">
        <v>40516.611094473825</v>
      </c>
      <c r="I21" s="1324">
        <v>28871.898426609463</v>
      </c>
      <c r="J21" s="1324">
        <v>11644.712667863461</v>
      </c>
      <c r="K21" s="1324">
        <v>39544.012289733982</v>
      </c>
      <c r="L21" s="1324">
        <v>27566.553405965184</v>
      </c>
      <c r="M21" s="1324">
        <v>11977.45888376859</v>
      </c>
      <c r="N21" s="1324">
        <v>42391.421162482759</v>
      </c>
      <c r="O21" s="1324">
        <v>30604.301348841676</v>
      </c>
      <c r="P21" s="1324">
        <v>11787.119813640937</v>
      </c>
      <c r="Q21" s="1134"/>
      <c r="R21" s="1145"/>
    </row>
    <row r="22" spans="1:18" s="1135" customFormat="1" ht="10.5" customHeight="1">
      <c r="A22" s="1132"/>
      <c r="B22" s="1124"/>
      <c r="C22" s="90" t="s">
        <v>79</v>
      </c>
      <c r="D22" s="90"/>
      <c r="E22" s="1324">
        <v>8411.9136503147965</v>
      </c>
      <c r="F22" s="1324">
        <v>6074.9607429004618</v>
      </c>
      <c r="G22" s="1324">
        <v>2336.9529074143347</v>
      </c>
      <c r="H22" s="1324">
        <v>7678.4137596011469</v>
      </c>
      <c r="I22" s="1324">
        <v>5283.016244720232</v>
      </c>
      <c r="J22" s="1324">
        <v>2395.3975148809445</v>
      </c>
      <c r="K22" s="1324">
        <v>7565.7939871953613</v>
      </c>
      <c r="L22" s="1324">
        <v>5261.8811293481194</v>
      </c>
      <c r="M22" s="1324">
        <v>2303.9128578472241</v>
      </c>
      <c r="N22" s="1324">
        <v>7710.7684208772689</v>
      </c>
      <c r="O22" s="1324">
        <v>5351.3879506244239</v>
      </c>
      <c r="P22" s="1324">
        <v>2359.3804702528446</v>
      </c>
      <c r="Q22" s="1134"/>
      <c r="R22" s="1145"/>
    </row>
    <row r="23" spans="1:18" s="1135" customFormat="1" ht="10.5" customHeight="1">
      <c r="A23" s="1132"/>
      <c r="B23" s="1124"/>
      <c r="C23" s="90" t="s">
        <v>58</v>
      </c>
      <c r="D23" s="90"/>
      <c r="E23" s="1324">
        <v>12042.921246771546</v>
      </c>
      <c r="F23" s="1324">
        <v>8638.9065891075097</v>
      </c>
      <c r="G23" s="1324">
        <v>3404.0146576640282</v>
      </c>
      <c r="H23" s="1324">
        <v>11006.211329799453</v>
      </c>
      <c r="I23" s="1324">
        <v>7487.8626834114493</v>
      </c>
      <c r="J23" s="1324">
        <v>3518.3486463880513</v>
      </c>
      <c r="K23" s="1324">
        <v>11371.017336960353</v>
      </c>
      <c r="L23" s="1324">
        <v>7674.7058096646497</v>
      </c>
      <c r="M23" s="1324">
        <v>3696.3115272956748</v>
      </c>
      <c r="N23" s="1324">
        <v>10951.199047746046</v>
      </c>
      <c r="O23" s="1324">
        <v>7639.2468406984372</v>
      </c>
      <c r="P23" s="1324">
        <v>3311.952207047611</v>
      </c>
      <c r="Q23" s="1134"/>
      <c r="R23" s="1145"/>
    </row>
    <row r="24" spans="1:18" s="1135" customFormat="1" ht="10.5" customHeight="1">
      <c r="A24" s="1132"/>
      <c r="B24" s="1124"/>
      <c r="C24" s="90" t="s">
        <v>65</v>
      </c>
      <c r="D24" s="90"/>
      <c r="E24" s="1324">
        <v>4376.7478634454692</v>
      </c>
      <c r="F24" s="1324">
        <v>3459.8587925810762</v>
      </c>
      <c r="G24" s="1324">
        <v>916.88907086439281</v>
      </c>
      <c r="H24" s="1324">
        <v>4155.4684688742464</v>
      </c>
      <c r="I24" s="1324">
        <v>3053.4322740389425</v>
      </c>
      <c r="J24" s="1324">
        <v>1102.0361948353057</v>
      </c>
      <c r="K24" s="1324">
        <v>4200.8914310478476</v>
      </c>
      <c r="L24" s="1324">
        <v>2946.8786168333818</v>
      </c>
      <c r="M24" s="1324">
        <v>1254.0128142144606</v>
      </c>
      <c r="N24" s="1324">
        <v>4147.5246371072853</v>
      </c>
      <c r="O24" s="1324">
        <v>2851.3572627466283</v>
      </c>
      <c r="P24" s="1324">
        <v>1296.1673743606541</v>
      </c>
      <c r="Q24" s="1134"/>
      <c r="R24" s="1145"/>
    </row>
    <row r="25" spans="1:18" s="1135" customFormat="1" ht="10.5" customHeight="1">
      <c r="A25" s="1132"/>
      <c r="B25" s="1124"/>
      <c r="C25" s="90" t="s">
        <v>67</v>
      </c>
      <c r="D25" s="90"/>
      <c r="E25" s="1324">
        <v>2649.2758648904492</v>
      </c>
      <c r="F25" s="1324">
        <v>2085.9660519233275</v>
      </c>
      <c r="G25" s="1324">
        <v>563.30981296711764</v>
      </c>
      <c r="H25" s="1324">
        <v>2386.3574419082793</v>
      </c>
      <c r="I25" s="1324">
        <v>1778.0154048403333</v>
      </c>
      <c r="J25" s="1324">
        <v>608.3420370679446</v>
      </c>
      <c r="K25" s="1324">
        <v>2415.7836880646892</v>
      </c>
      <c r="L25" s="1324">
        <v>1777.6623319789644</v>
      </c>
      <c r="M25" s="1324">
        <v>638.12135608572146</v>
      </c>
      <c r="N25" s="1324">
        <v>2549.0210436736475</v>
      </c>
      <c r="O25" s="1324">
        <v>1955.7917866324858</v>
      </c>
      <c r="P25" s="1324">
        <v>593.2292570411596</v>
      </c>
      <c r="Q25" s="1134"/>
      <c r="R25" s="1145"/>
    </row>
    <row r="26" spans="1:18" s="1135" customFormat="1" ht="10.5" customHeight="1">
      <c r="A26" s="1132"/>
      <c r="B26" s="1124"/>
      <c r="C26" s="90" t="s">
        <v>77</v>
      </c>
      <c r="D26" s="90"/>
      <c r="E26" s="1324">
        <v>6099.4442521807223</v>
      </c>
      <c r="F26" s="1324">
        <v>4692.0740777658993</v>
      </c>
      <c r="G26" s="1324">
        <v>1407.3701744148184</v>
      </c>
      <c r="H26" s="1324">
        <v>5584.0694000730455</v>
      </c>
      <c r="I26" s="1324">
        <v>4128.4926393210399</v>
      </c>
      <c r="J26" s="1324">
        <v>1455.5767607520168</v>
      </c>
      <c r="K26" s="1324">
        <v>6087.646540808495</v>
      </c>
      <c r="L26" s="1324">
        <v>4272.241098165945</v>
      </c>
      <c r="M26" s="1324">
        <v>1815.4054426425455</v>
      </c>
      <c r="N26" s="1324">
        <v>6342.5957728726708</v>
      </c>
      <c r="O26" s="1324">
        <v>4800.2725792912352</v>
      </c>
      <c r="P26" s="1324">
        <v>1542.3231935814376</v>
      </c>
      <c r="Q26" s="1134"/>
      <c r="R26" s="1145"/>
    </row>
    <row r="27" spans="1:18" s="1135" customFormat="1" ht="10.5" customHeight="1">
      <c r="A27" s="1132"/>
      <c r="B27" s="1124"/>
      <c r="C27" s="90" t="s">
        <v>504</v>
      </c>
      <c r="D27" s="90"/>
      <c r="E27" s="1324">
        <v>2491</v>
      </c>
      <c r="F27" s="1324">
        <v>1950</v>
      </c>
      <c r="G27" s="1324">
        <v>541</v>
      </c>
      <c r="H27" s="1324">
        <v>2315</v>
      </c>
      <c r="I27" s="1324">
        <v>1737</v>
      </c>
      <c r="J27" s="1324">
        <v>578</v>
      </c>
      <c r="K27" s="1324">
        <v>2410</v>
      </c>
      <c r="L27" s="1324">
        <v>1742</v>
      </c>
      <c r="M27" s="1324">
        <v>668</v>
      </c>
      <c r="N27" s="1324">
        <v>2198</v>
      </c>
      <c r="O27" s="1324">
        <v>1627</v>
      </c>
      <c r="P27" s="1324">
        <v>571</v>
      </c>
      <c r="Q27" s="1134"/>
      <c r="R27" s="1145"/>
    </row>
    <row r="28" spans="1:18" s="1135" customFormat="1" ht="10.5" customHeight="1">
      <c r="A28" s="1132"/>
      <c r="B28" s="1124"/>
      <c r="C28" s="90" t="s">
        <v>505</v>
      </c>
      <c r="D28" s="90"/>
      <c r="E28" s="1324">
        <v>3446</v>
      </c>
      <c r="F28" s="1324">
        <v>2626</v>
      </c>
      <c r="G28" s="1324">
        <v>820</v>
      </c>
      <c r="H28" s="1324">
        <v>3303</v>
      </c>
      <c r="I28" s="1324">
        <v>2482</v>
      </c>
      <c r="J28" s="1324">
        <v>821</v>
      </c>
      <c r="K28" s="1324">
        <v>3219</v>
      </c>
      <c r="L28" s="1324">
        <v>2283</v>
      </c>
      <c r="M28" s="1324">
        <v>936</v>
      </c>
      <c r="N28" s="1324">
        <v>3543</v>
      </c>
      <c r="O28" s="1324">
        <v>2522</v>
      </c>
      <c r="P28" s="1324">
        <v>1021</v>
      </c>
      <c r="Q28" s="1134"/>
      <c r="R28" s="1145"/>
    </row>
    <row r="29" spans="1:18" s="1135" customFormat="1" ht="10.5" customHeight="1">
      <c r="A29" s="1132"/>
      <c r="B29" s="1124"/>
      <c r="C29" s="90" t="s">
        <v>506</v>
      </c>
      <c r="D29" s="90"/>
      <c r="E29" s="1324">
        <v>3234</v>
      </c>
      <c r="F29" s="1324">
        <v>3173</v>
      </c>
      <c r="G29" s="1324">
        <v>61</v>
      </c>
      <c r="H29" s="1324">
        <v>3493</v>
      </c>
      <c r="I29" s="1324">
        <v>3430</v>
      </c>
      <c r="J29" s="1324">
        <v>63</v>
      </c>
      <c r="K29" s="1324">
        <v>4219</v>
      </c>
      <c r="L29" s="1324">
        <v>4172</v>
      </c>
      <c r="M29" s="1324">
        <v>47</v>
      </c>
      <c r="N29" s="1324">
        <v>4056</v>
      </c>
      <c r="O29" s="1324">
        <v>3980</v>
      </c>
      <c r="P29" s="1324">
        <v>76</v>
      </c>
      <c r="Q29" s="1134"/>
      <c r="R29" s="1145"/>
    </row>
    <row r="30" spans="1:18" s="1140" customFormat="1" ht="3" customHeight="1" thickBot="1">
      <c r="A30" s="1136"/>
      <c r="B30" s="1136"/>
      <c r="C30" s="1137"/>
      <c r="D30" s="1138"/>
      <c r="E30" s="1138"/>
      <c r="F30" s="1138"/>
      <c r="G30" s="1138"/>
      <c r="H30" s="1151"/>
      <c r="I30" s="1151"/>
      <c r="J30" s="1151"/>
      <c r="K30" s="1151"/>
      <c r="L30" s="1151"/>
      <c r="M30" s="1151"/>
      <c r="N30" s="1317"/>
      <c r="O30" s="1317"/>
      <c r="P30" s="1317"/>
      <c r="Q30" s="455"/>
      <c r="R30" s="1139"/>
    </row>
    <row r="31" spans="1:18" s="138" customFormat="1" ht="13.5" thickBot="1">
      <c r="A31" s="136"/>
      <c r="B31" s="137"/>
      <c r="C31" s="1755" t="s">
        <v>528</v>
      </c>
      <c r="D31" s="1756"/>
      <c r="E31" s="1756"/>
      <c r="F31" s="1756"/>
      <c r="G31" s="1756"/>
      <c r="H31" s="1756"/>
      <c r="I31" s="1756"/>
      <c r="J31" s="1756"/>
      <c r="K31" s="1756"/>
      <c r="L31" s="1756"/>
      <c r="M31" s="1756"/>
      <c r="N31" s="1756"/>
      <c r="O31" s="1756"/>
      <c r="P31" s="1757"/>
      <c r="Q31" s="455"/>
      <c r="R31" s="1143"/>
    </row>
    <row r="32" spans="1:18" s="1131" customFormat="1" ht="13.5" customHeight="1">
      <c r="A32" s="1129"/>
      <c r="B32" s="1130"/>
      <c r="C32" s="1758" t="s">
        <v>68</v>
      </c>
      <c r="D32" s="1758"/>
      <c r="E32" s="1318">
        <v>196</v>
      </c>
      <c r="F32" s="1318">
        <v>188</v>
      </c>
      <c r="G32" s="1318">
        <v>8</v>
      </c>
      <c r="H32" s="1318">
        <v>175</v>
      </c>
      <c r="I32" s="1318">
        <v>168</v>
      </c>
      <c r="J32" s="1319">
        <v>7</v>
      </c>
      <c r="K32" s="1319">
        <v>160</v>
      </c>
      <c r="L32" s="1319">
        <v>154</v>
      </c>
      <c r="M32" s="1319">
        <v>6</v>
      </c>
      <c r="N32" s="1320">
        <v>160</v>
      </c>
      <c r="O32" s="1320">
        <v>153</v>
      </c>
      <c r="P32" s="1320">
        <v>7</v>
      </c>
      <c r="Q32" s="455"/>
      <c r="R32" s="1144"/>
    </row>
    <row r="33" spans="1:18" s="1131" customFormat="1" ht="9.75" customHeight="1">
      <c r="A33" s="1129"/>
      <c r="B33" s="1130"/>
      <c r="C33" s="90" t="s">
        <v>62</v>
      </c>
      <c r="D33" s="1475"/>
      <c r="E33" s="1478">
        <v>15</v>
      </c>
      <c r="F33" s="1478">
        <v>15</v>
      </c>
      <c r="G33" s="1478" t="s">
        <v>9</v>
      </c>
      <c r="H33" s="1478">
        <v>12</v>
      </c>
      <c r="I33" s="1478">
        <v>12</v>
      </c>
      <c r="J33" s="1478">
        <v>0</v>
      </c>
      <c r="K33" s="1478">
        <v>12</v>
      </c>
      <c r="L33" s="1478">
        <v>11</v>
      </c>
      <c r="M33" s="1478">
        <v>1</v>
      </c>
      <c r="N33" s="1479">
        <v>7</v>
      </c>
      <c r="O33" s="1479">
        <v>6</v>
      </c>
      <c r="P33" s="1479">
        <v>1</v>
      </c>
      <c r="Q33" s="455"/>
      <c r="R33" s="1144"/>
    </row>
    <row r="34" spans="1:18" s="1131" customFormat="1" ht="10.5" customHeight="1">
      <c r="A34" s="1129"/>
      <c r="B34" s="1130"/>
      <c r="C34" s="90" t="s">
        <v>55</v>
      </c>
      <c r="D34" s="1475"/>
      <c r="E34" s="1478">
        <v>2</v>
      </c>
      <c r="F34" s="1478">
        <v>2</v>
      </c>
      <c r="G34" s="1478" t="s">
        <v>9</v>
      </c>
      <c r="H34" s="1478">
        <v>3</v>
      </c>
      <c r="I34" s="1478">
        <v>3</v>
      </c>
      <c r="J34" s="1478">
        <v>0</v>
      </c>
      <c r="K34" s="1478">
        <v>2</v>
      </c>
      <c r="L34" s="1478">
        <v>2</v>
      </c>
      <c r="M34" s="1478">
        <v>0</v>
      </c>
      <c r="N34" s="1479">
        <v>6</v>
      </c>
      <c r="O34" s="1479">
        <v>6</v>
      </c>
      <c r="P34" s="1479">
        <v>0</v>
      </c>
      <c r="Q34" s="455"/>
      <c r="R34" s="1144"/>
    </row>
    <row r="35" spans="1:18" s="1135" customFormat="1" ht="10.5" customHeight="1">
      <c r="A35" s="1132"/>
      <c r="B35" s="1124"/>
      <c r="C35" s="90" t="s">
        <v>64</v>
      </c>
      <c r="D35" s="1475"/>
      <c r="E35" s="1478">
        <v>13</v>
      </c>
      <c r="F35" s="1478">
        <v>13</v>
      </c>
      <c r="G35" s="1478" t="s">
        <v>9</v>
      </c>
      <c r="H35" s="1478">
        <v>6</v>
      </c>
      <c r="I35" s="1478">
        <v>6</v>
      </c>
      <c r="J35" s="1478">
        <v>0</v>
      </c>
      <c r="K35" s="1478">
        <v>9</v>
      </c>
      <c r="L35" s="1478">
        <v>9</v>
      </c>
      <c r="M35" s="1478">
        <v>0</v>
      </c>
      <c r="N35" s="1479">
        <v>8</v>
      </c>
      <c r="O35" s="1479">
        <v>8</v>
      </c>
      <c r="P35" s="1479">
        <v>0</v>
      </c>
      <c r="Q35" s="1134"/>
      <c r="R35" s="1145"/>
    </row>
    <row r="36" spans="1:18" s="1135" customFormat="1" ht="10.5" customHeight="1">
      <c r="A36" s="1132"/>
      <c r="B36" s="1124"/>
      <c r="C36" s="90" t="s">
        <v>66</v>
      </c>
      <c r="D36" s="1475"/>
      <c r="E36" s="1478">
        <v>5</v>
      </c>
      <c r="F36" s="1478">
        <v>5</v>
      </c>
      <c r="G36" s="1478" t="s">
        <v>9</v>
      </c>
      <c r="H36" s="1478">
        <v>3</v>
      </c>
      <c r="I36" s="1478">
        <v>2</v>
      </c>
      <c r="J36" s="1478">
        <v>1</v>
      </c>
      <c r="K36" s="1478">
        <v>6</v>
      </c>
      <c r="L36" s="1478">
        <v>5</v>
      </c>
      <c r="M36" s="1478">
        <v>1</v>
      </c>
      <c r="N36" s="1479">
        <v>1</v>
      </c>
      <c r="O36" s="1479">
        <v>1</v>
      </c>
      <c r="P36" s="1479">
        <v>0</v>
      </c>
      <c r="Q36" s="1134"/>
      <c r="R36" s="1145"/>
    </row>
    <row r="37" spans="1:18" s="1135" customFormat="1" ht="10.5" customHeight="1">
      <c r="A37" s="1132"/>
      <c r="B37" s="1124"/>
      <c r="C37" s="90" t="s">
        <v>75</v>
      </c>
      <c r="D37" s="1475"/>
      <c r="E37" s="1478">
        <v>3</v>
      </c>
      <c r="F37" s="1478">
        <v>3</v>
      </c>
      <c r="G37" s="1478" t="s">
        <v>9</v>
      </c>
      <c r="H37" s="1478">
        <v>6</v>
      </c>
      <c r="I37" s="1478">
        <v>6</v>
      </c>
      <c r="J37" s="1478">
        <v>0</v>
      </c>
      <c r="K37" s="1478">
        <v>2</v>
      </c>
      <c r="L37" s="1478">
        <v>2</v>
      </c>
      <c r="M37" s="1478">
        <v>0</v>
      </c>
      <c r="N37" s="1479">
        <v>1</v>
      </c>
      <c r="O37" s="1479">
        <v>1</v>
      </c>
      <c r="P37" s="1479">
        <v>0</v>
      </c>
      <c r="Q37" s="1134"/>
      <c r="R37" s="1145"/>
    </row>
    <row r="38" spans="1:18" s="1135" customFormat="1" ht="10.5" customHeight="1">
      <c r="A38" s="1132"/>
      <c r="B38" s="1124"/>
      <c r="C38" s="90" t="s">
        <v>61</v>
      </c>
      <c r="D38" s="1475"/>
      <c r="E38" s="1478">
        <v>6</v>
      </c>
      <c r="F38" s="1478">
        <v>5</v>
      </c>
      <c r="G38" s="1478">
        <v>1</v>
      </c>
      <c r="H38" s="1478">
        <v>6</v>
      </c>
      <c r="I38" s="1478">
        <v>5</v>
      </c>
      <c r="J38" s="1478">
        <v>1</v>
      </c>
      <c r="K38" s="1478">
        <v>10</v>
      </c>
      <c r="L38" s="1478">
        <v>10</v>
      </c>
      <c r="M38" s="1478">
        <v>0</v>
      </c>
      <c r="N38" s="1479">
        <v>4</v>
      </c>
      <c r="O38" s="1479">
        <v>4</v>
      </c>
      <c r="P38" s="1479">
        <v>0</v>
      </c>
      <c r="Q38" s="1134"/>
      <c r="R38" s="1145"/>
    </row>
    <row r="39" spans="1:18" s="1135" customFormat="1" ht="10.5" customHeight="1">
      <c r="A39" s="1132"/>
      <c r="B39" s="1124"/>
      <c r="C39" s="90" t="s">
        <v>56</v>
      </c>
      <c r="D39" s="1475"/>
      <c r="E39" s="1478">
        <v>7</v>
      </c>
      <c r="F39" s="1478">
        <v>7</v>
      </c>
      <c r="G39" s="1478" t="s">
        <v>9</v>
      </c>
      <c r="H39" s="1478">
        <v>2</v>
      </c>
      <c r="I39" s="1478">
        <v>2</v>
      </c>
      <c r="J39" s="1478">
        <v>0</v>
      </c>
      <c r="K39" s="1478">
        <v>2</v>
      </c>
      <c r="L39" s="1478">
        <v>2</v>
      </c>
      <c r="M39" s="1478">
        <v>0</v>
      </c>
      <c r="N39" s="1479">
        <v>5</v>
      </c>
      <c r="O39" s="1479">
        <v>3</v>
      </c>
      <c r="P39" s="1479">
        <v>2</v>
      </c>
      <c r="Q39" s="1134"/>
      <c r="R39" s="1145"/>
    </row>
    <row r="40" spans="1:18" s="1135" customFormat="1" ht="10.5" customHeight="1">
      <c r="A40" s="1132"/>
      <c r="B40" s="1124"/>
      <c r="C40" s="90" t="s">
        <v>74</v>
      </c>
      <c r="D40" s="1475"/>
      <c r="E40" s="1478">
        <v>10</v>
      </c>
      <c r="F40" s="1478">
        <v>9</v>
      </c>
      <c r="G40" s="1478">
        <v>1</v>
      </c>
      <c r="H40" s="1478">
        <v>8</v>
      </c>
      <c r="I40" s="1478">
        <v>8</v>
      </c>
      <c r="J40" s="1478">
        <v>0</v>
      </c>
      <c r="K40" s="1478">
        <v>5</v>
      </c>
      <c r="L40" s="1478">
        <v>5</v>
      </c>
      <c r="M40" s="1478">
        <v>0</v>
      </c>
      <c r="N40" s="1479">
        <v>7</v>
      </c>
      <c r="O40" s="1479">
        <v>6</v>
      </c>
      <c r="P40" s="1479">
        <v>1</v>
      </c>
      <c r="Q40" s="1134"/>
      <c r="R40" s="1145"/>
    </row>
    <row r="41" spans="1:18" s="1135" customFormat="1" ht="10.5" customHeight="1">
      <c r="A41" s="1132"/>
      <c r="B41" s="1124"/>
      <c r="C41" s="90" t="s">
        <v>76</v>
      </c>
      <c r="D41" s="1475"/>
      <c r="E41" s="1478">
        <v>6</v>
      </c>
      <c r="F41" s="1478">
        <v>6</v>
      </c>
      <c r="G41" s="1478" t="s">
        <v>9</v>
      </c>
      <c r="H41" s="1478">
        <v>2</v>
      </c>
      <c r="I41" s="1478">
        <v>2</v>
      </c>
      <c r="J41" s="1478">
        <v>0</v>
      </c>
      <c r="K41" s="1478">
        <v>5</v>
      </c>
      <c r="L41" s="1478">
        <v>5</v>
      </c>
      <c r="M41" s="1478">
        <v>0</v>
      </c>
      <c r="N41" s="1479">
        <v>5</v>
      </c>
      <c r="O41" s="1479">
        <v>5</v>
      </c>
      <c r="P41" s="1479">
        <v>0</v>
      </c>
      <c r="Q41" s="1134"/>
      <c r="R41" s="1145"/>
    </row>
    <row r="42" spans="1:18" s="1135" customFormat="1" ht="10.5" customHeight="1">
      <c r="A42" s="1132"/>
      <c r="B42" s="1124"/>
      <c r="C42" s="90" t="s">
        <v>60</v>
      </c>
      <c r="D42" s="1475"/>
      <c r="E42" s="1478">
        <v>16</v>
      </c>
      <c r="F42" s="1478">
        <v>14</v>
      </c>
      <c r="G42" s="1478">
        <v>2</v>
      </c>
      <c r="H42" s="1478">
        <v>8</v>
      </c>
      <c r="I42" s="1478">
        <v>7</v>
      </c>
      <c r="J42" s="1478">
        <v>1</v>
      </c>
      <c r="K42" s="1478">
        <v>11</v>
      </c>
      <c r="L42" s="1478">
        <v>10</v>
      </c>
      <c r="M42" s="1478">
        <v>1</v>
      </c>
      <c r="N42" s="1479">
        <v>9</v>
      </c>
      <c r="O42" s="1479">
        <v>9</v>
      </c>
      <c r="P42" s="1479">
        <v>0</v>
      </c>
      <c r="Q42" s="1134"/>
      <c r="R42" s="1145"/>
    </row>
    <row r="43" spans="1:18" s="1135" customFormat="1" ht="10.5" customHeight="1">
      <c r="A43" s="1132"/>
      <c r="B43" s="1124"/>
      <c r="C43" s="90" t="s">
        <v>59</v>
      </c>
      <c r="D43" s="1475"/>
      <c r="E43" s="1478">
        <v>19</v>
      </c>
      <c r="F43" s="1478">
        <v>17</v>
      </c>
      <c r="G43" s="1478">
        <v>2</v>
      </c>
      <c r="H43" s="1478">
        <v>16</v>
      </c>
      <c r="I43" s="1478">
        <v>16</v>
      </c>
      <c r="J43" s="1478">
        <v>0</v>
      </c>
      <c r="K43" s="1478">
        <v>14</v>
      </c>
      <c r="L43" s="1478">
        <v>12</v>
      </c>
      <c r="M43" s="1478">
        <v>2</v>
      </c>
      <c r="N43" s="1479">
        <v>17</v>
      </c>
      <c r="O43" s="1479">
        <v>16</v>
      </c>
      <c r="P43" s="1479">
        <v>1</v>
      </c>
      <c r="Q43" s="1134"/>
      <c r="R43" s="1145"/>
    </row>
    <row r="44" spans="1:18" s="1135" customFormat="1" ht="10.5" customHeight="1">
      <c r="A44" s="1132"/>
      <c r="B44" s="1124"/>
      <c r="C44" s="90" t="s">
        <v>57</v>
      </c>
      <c r="D44" s="1475"/>
      <c r="E44" s="1478">
        <v>3</v>
      </c>
      <c r="F44" s="1478">
        <v>3</v>
      </c>
      <c r="G44" s="1478" t="s">
        <v>9</v>
      </c>
      <c r="H44" s="1478">
        <v>4</v>
      </c>
      <c r="I44" s="1478">
        <v>3</v>
      </c>
      <c r="J44" s="1478">
        <v>1</v>
      </c>
      <c r="K44" s="1478">
        <v>4</v>
      </c>
      <c r="L44" s="1478">
        <v>4</v>
      </c>
      <c r="M44" s="1478">
        <v>0</v>
      </c>
      <c r="N44" s="1479">
        <v>3</v>
      </c>
      <c r="O44" s="1479">
        <v>3</v>
      </c>
      <c r="P44" s="1479">
        <v>0</v>
      </c>
      <c r="Q44" s="1134"/>
      <c r="R44" s="1145"/>
    </row>
    <row r="45" spans="1:18" s="1135" customFormat="1" ht="10.5" customHeight="1">
      <c r="A45" s="1132"/>
      <c r="B45" s="1124"/>
      <c r="C45" s="90" t="s">
        <v>63</v>
      </c>
      <c r="D45" s="1475"/>
      <c r="E45" s="1478">
        <v>18</v>
      </c>
      <c r="F45" s="1478">
        <v>17</v>
      </c>
      <c r="G45" s="1478">
        <v>1</v>
      </c>
      <c r="H45" s="1478">
        <v>24</v>
      </c>
      <c r="I45" s="1478">
        <v>23</v>
      </c>
      <c r="J45" s="1478">
        <v>1</v>
      </c>
      <c r="K45" s="1478">
        <v>11</v>
      </c>
      <c r="L45" s="1478">
        <v>11</v>
      </c>
      <c r="M45" s="1478">
        <v>0</v>
      </c>
      <c r="N45" s="1479">
        <v>30</v>
      </c>
      <c r="O45" s="1479">
        <v>30</v>
      </c>
      <c r="P45" s="1479">
        <v>0</v>
      </c>
      <c r="Q45" s="1134"/>
      <c r="R45" s="1145"/>
    </row>
    <row r="46" spans="1:18" s="1135" customFormat="1" ht="10.5" customHeight="1">
      <c r="A46" s="1132"/>
      <c r="B46" s="1124"/>
      <c r="C46" s="90" t="s">
        <v>79</v>
      </c>
      <c r="D46" s="1475"/>
      <c r="E46" s="1478">
        <v>11</v>
      </c>
      <c r="F46" s="1478">
        <v>11</v>
      </c>
      <c r="G46" s="1478" t="s">
        <v>9</v>
      </c>
      <c r="H46" s="1478">
        <v>16</v>
      </c>
      <c r="I46" s="1478">
        <v>15</v>
      </c>
      <c r="J46" s="1478">
        <v>1</v>
      </c>
      <c r="K46" s="1478">
        <v>7</v>
      </c>
      <c r="L46" s="1478">
        <v>7</v>
      </c>
      <c r="M46" s="1478">
        <v>0</v>
      </c>
      <c r="N46" s="1479">
        <v>9</v>
      </c>
      <c r="O46" s="1479">
        <v>8</v>
      </c>
      <c r="P46" s="1479">
        <v>1</v>
      </c>
      <c r="Q46" s="1134"/>
      <c r="R46" s="1145"/>
    </row>
    <row r="47" spans="1:18" s="1135" customFormat="1" ht="10.5" customHeight="1">
      <c r="A47" s="1132"/>
      <c r="B47" s="1124"/>
      <c r="C47" s="90" t="s">
        <v>58</v>
      </c>
      <c r="D47" s="1475"/>
      <c r="E47" s="1478">
        <v>15</v>
      </c>
      <c r="F47" s="1478">
        <v>15</v>
      </c>
      <c r="G47" s="1478" t="s">
        <v>9</v>
      </c>
      <c r="H47" s="1478">
        <v>12</v>
      </c>
      <c r="I47" s="1478">
        <v>12</v>
      </c>
      <c r="J47" s="1478">
        <v>0</v>
      </c>
      <c r="K47" s="1478">
        <v>12</v>
      </c>
      <c r="L47" s="1478">
        <v>11</v>
      </c>
      <c r="M47" s="1478">
        <v>1</v>
      </c>
      <c r="N47" s="1479">
        <v>5</v>
      </c>
      <c r="O47" s="1479">
        <v>5</v>
      </c>
      <c r="P47" s="1479">
        <v>0</v>
      </c>
      <c r="Q47" s="1134"/>
      <c r="R47" s="1145"/>
    </row>
    <row r="48" spans="1:18" s="1135" customFormat="1" ht="10.5" customHeight="1">
      <c r="A48" s="1132"/>
      <c r="B48" s="1124"/>
      <c r="C48" s="90" t="s">
        <v>65</v>
      </c>
      <c r="D48" s="1475"/>
      <c r="E48" s="1478">
        <v>3</v>
      </c>
      <c r="F48" s="1478">
        <v>3</v>
      </c>
      <c r="G48" s="1478" t="s">
        <v>9</v>
      </c>
      <c r="H48" s="1478">
        <v>6</v>
      </c>
      <c r="I48" s="1478">
        <v>5</v>
      </c>
      <c r="J48" s="1478">
        <v>1</v>
      </c>
      <c r="K48" s="1478">
        <v>7</v>
      </c>
      <c r="L48" s="1478">
        <v>7</v>
      </c>
      <c r="M48" s="1478">
        <v>0</v>
      </c>
      <c r="N48" s="1479">
        <v>10</v>
      </c>
      <c r="O48" s="1479">
        <v>10</v>
      </c>
      <c r="P48" s="1479">
        <v>0</v>
      </c>
      <c r="Q48" s="1134"/>
      <c r="R48" s="1145"/>
    </row>
    <row r="49" spans="1:18" s="1135" customFormat="1" ht="10.5" customHeight="1">
      <c r="A49" s="1132"/>
      <c r="B49" s="1124"/>
      <c r="C49" s="90" t="s">
        <v>67</v>
      </c>
      <c r="D49" s="1475"/>
      <c r="E49" s="1478">
        <v>2</v>
      </c>
      <c r="F49" s="1478">
        <v>2</v>
      </c>
      <c r="G49" s="1478" t="s">
        <v>9</v>
      </c>
      <c r="H49" s="1478">
        <v>12</v>
      </c>
      <c r="I49" s="1478">
        <v>12</v>
      </c>
      <c r="J49" s="1478">
        <v>0</v>
      </c>
      <c r="K49" s="1478">
        <v>2</v>
      </c>
      <c r="L49" s="1478">
        <v>2</v>
      </c>
      <c r="M49" s="1478">
        <v>0</v>
      </c>
      <c r="N49" s="1479">
        <v>6</v>
      </c>
      <c r="O49" s="1479">
        <v>6</v>
      </c>
      <c r="P49" s="1479">
        <v>0</v>
      </c>
      <c r="Q49" s="1134"/>
      <c r="R49" s="1145"/>
    </row>
    <row r="50" spans="1:18" s="1135" customFormat="1" ht="10.5" customHeight="1">
      <c r="A50" s="1132"/>
      <c r="B50" s="1124"/>
      <c r="C50" s="90" t="s">
        <v>77</v>
      </c>
      <c r="D50" s="1475"/>
      <c r="E50" s="1478">
        <v>10</v>
      </c>
      <c r="F50" s="1478">
        <v>10</v>
      </c>
      <c r="G50" s="1478" t="s">
        <v>9</v>
      </c>
      <c r="H50" s="1478">
        <v>11</v>
      </c>
      <c r="I50" s="1478">
        <v>11</v>
      </c>
      <c r="J50" s="1478">
        <v>0</v>
      </c>
      <c r="K50" s="1478">
        <v>7</v>
      </c>
      <c r="L50" s="1478">
        <v>7</v>
      </c>
      <c r="M50" s="1478">
        <v>0</v>
      </c>
      <c r="N50" s="1479">
        <v>5</v>
      </c>
      <c r="O50" s="1479">
        <v>4</v>
      </c>
      <c r="P50" s="1479">
        <v>1</v>
      </c>
      <c r="Q50" s="1134"/>
      <c r="R50" s="1145"/>
    </row>
    <row r="51" spans="1:18" s="1135" customFormat="1" ht="10.5" customHeight="1">
      <c r="A51" s="1132"/>
      <c r="B51" s="1124"/>
      <c r="C51" s="90" t="s">
        <v>504</v>
      </c>
      <c r="D51" s="1475"/>
      <c r="E51" s="1478">
        <v>10</v>
      </c>
      <c r="F51" s="1478">
        <v>10</v>
      </c>
      <c r="G51" s="1478" t="s">
        <v>9</v>
      </c>
      <c r="H51" s="1478">
        <v>1</v>
      </c>
      <c r="I51" s="1478">
        <v>1</v>
      </c>
      <c r="J51" s="1478">
        <v>0</v>
      </c>
      <c r="K51" s="1478">
        <v>5</v>
      </c>
      <c r="L51" s="1478">
        <v>5</v>
      </c>
      <c r="M51" s="1478">
        <v>0</v>
      </c>
      <c r="N51" s="1479">
        <v>3</v>
      </c>
      <c r="O51" s="1479">
        <v>3</v>
      </c>
      <c r="P51" s="1479">
        <v>0</v>
      </c>
      <c r="Q51" s="1134"/>
      <c r="R51" s="1145"/>
    </row>
    <row r="52" spans="1:18" s="1135" customFormat="1" ht="10.5" customHeight="1">
      <c r="A52" s="1132"/>
      <c r="B52" s="1124"/>
      <c r="C52" s="90" t="s">
        <v>505</v>
      </c>
      <c r="D52" s="1475"/>
      <c r="E52" s="1478">
        <v>2</v>
      </c>
      <c r="F52" s="1478">
        <v>2</v>
      </c>
      <c r="G52" s="1478" t="s">
        <v>9</v>
      </c>
      <c r="H52" s="1478">
        <v>2</v>
      </c>
      <c r="I52" s="1478">
        <v>2</v>
      </c>
      <c r="J52" s="1478">
        <v>0</v>
      </c>
      <c r="K52" s="1478">
        <v>5</v>
      </c>
      <c r="L52" s="1478">
        <v>5</v>
      </c>
      <c r="M52" s="1478">
        <v>0</v>
      </c>
      <c r="N52" s="1479">
        <v>4</v>
      </c>
      <c r="O52" s="1479">
        <v>4</v>
      </c>
      <c r="P52" s="1479">
        <v>0</v>
      </c>
      <c r="Q52" s="1134"/>
      <c r="R52" s="1145"/>
    </row>
    <row r="53" spans="1:18" s="1135" customFormat="1" ht="10.5" customHeight="1">
      <c r="A53" s="1132"/>
      <c r="B53" s="1124"/>
      <c r="C53" s="90" t="s">
        <v>506</v>
      </c>
      <c r="D53" s="1475"/>
      <c r="E53" s="1478">
        <v>20</v>
      </c>
      <c r="F53" s="1478">
        <v>19</v>
      </c>
      <c r="G53" s="1478">
        <v>1</v>
      </c>
      <c r="H53" s="1478">
        <v>15</v>
      </c>
      <c r="I53" s="1478">
        <v>15</v>
      </c>
      <c r="J53" s="1478">
        <v>0</v>
      </c>
      <c r="K53" s="1478">
        <v>22</v>
      </c>
      <c r="L53" s="1478">
        <v>22</v>
      </c>
      <c r="M53" s="1478">
        <v>0</v>
      </c>
      <c r="N53" s="1479">
        <v>15</v>
      </c>
      <c r="O53" s="1479">
        <v>15</v>
      </c>
      <c r="P53" s="1479">
        <v>0</v>
      </c>
      <c r="Q53" s="1134"/>
      <c r="R53" s="1145"/>
    </row>
    <row r="54" spans="1:18" s="1135" customFormat="1" ht="3" customHeight="1" thickBot="1">
      <c r="A54" s="1132"/>
      <c r="B54" s="1124"/>
      <c r="C54" s="90"/>
      <c r="D54" s="90"/>
      <c r="E54" s="1133"/>
      <c r="F54" s="1133"/>
      <c r="G54" s="1133"/>
      <c r="H54" s="1149"/>
      <c r="I54" s="1150"/>
      <c r="J54" s="1149"/>
      <c r="K54" s="1149"/>
      <c r="L54" s="1149"/>
      <c r="M54" s="1149"/>
      <c r="N54" s="1149"/>
      <c r="O54" s="1150"/>
      <c r="P54" s="1150"/>
      <c r="Q54" s="1134"/>
      <c r="R54" s="1145"/>
    </row>
    <row r="55" spans="1:18" s="138" customFormat="1" ht="13.5" thickBot="1">
      <c r="A55" s="136"/>
      <c r="B55" s="137"/>
      <c r="C55" s="1750" t="s">
        <v>529</v>
      </c>
      <c r="D55" s="1751"/>
      <c r="E55" s="1751"/>
      <c r="F55" s="1751"/>
      <c r="G55" s="1751"/>
      <c r="H55" s="1751"/>
      <c r="I55" s="1751"/>
      <c r="J55" s="1751"/>
      <c r="K55" s="1751"/>
      <c r="L55" s="1751"/>
      <c r="M55" s="1751"/>
      <c r="N55" s="1751"/>
      <c r="O55" s="1751"/>
      <c r="P55" s="1752"/>
      <c r="Q55" s="455"/>
      <c r="R55" s="1143"/>
    </row>
    <row r="56" spans="1:18" s="1131" customFormat="1" ht="13.5" customHeight="1">
      <c r="A56" s="1129"/>
      <c r="B56" s="1130"/>
      <c r="C56" s="1758" t="s">
        <v>68</v>
      </c>
      <c r="D56" s="1758"/>
      <c r="E56" s="1321">
        <v>5632280.1093787542</v>
      </c>
      <c r="F56" s="1321">
        <v>4227311.3384724176</v>
      </c>
      <c r="G56" s="1321">
        <v>1404968.7709066996</v>
      </c>
      <c r="H56" s="1321">
        <v>5161342.6813148363</v>
      </c>
      <c r="I56" s="1321">
        <v>3772650.2747378773</v>
      </c>
      <c r="J56" s="1322">
        <v>1388692.4065767338</v>
      </c>
      <c r="K56" s="1322">
        <v>4986266.0743364329</v>
      </c>
      <c r="L56" s="1322">
        <v>3613992.9618459223</v>
      </c>
      <c r="M56" s="1322">
        <v>1372273.1124906843</v>
      </c>
      <c r="N56" s="1323">
        <v>5324130.7407275336</v>
      </c>
      <c r="O56" s="1323">
        <v>3852169.469400153</v>
      </c>
      <c r="P56" s="1323">
        <v>1471961.2713268525</v>
      </c>
      <c r="Q56" s="455"/>
      <c r="R56" s="1144"/>
    </row>
    <row r="57" spans="1:18" s="1131" customFormat="1" ht="10.5" customHeight="1">
      <c r="A57" s="1129"/>
      <c r="B57" s="1130"/>
      <c r="C57" s="90" t="s">
        <v>62</v>
      </c>
      <c r="D57" s="1475"/>
      <c r="E57" s="1474">
        <v>492419.84015690343</v>
      </c>
      <c r="F57" s="1474">
        <v>378350.50863564847</v>
      </c>
      <c r="G57" s="1474">
        <v>114069.33152126434</v>
      </c>
      <c r="H57" s="1474">
        <v>451423.79306546977</v>
      </c>
      <c r="I57" s="1474">
        <v>329772.94180300366</v>
      </c>
      <c r="J57" s="1474">
        <v>121650.85126246548</v>
      </c>
      <c r="K57" s="1474">
        <v>458429.52352421766</v>
      </c>
      <c r="L57" s="1474">
        <v>346111.03538275923</v>
      </c>
      <c r="M57" s="1474">
        <v>112318.48814145925</v>
      </c>
      <c r="N57" s="1474">
        <v>501492.23182820727</v>
      </c>
      <c r="O57" s="1474">
        <v>379918.70948547544</v>
      </c>
      <c r="P57" s="1474">
        <v>121573.52234273542</v>
      </c>
      <c r="Q57" s="455"/>
      <c r="R57" s="1144"/>
    </row>
    <row r="58" spans="1:18" s="1131" customFormat="1" ht="10.5" customHeight="1">
      <c r="A58" s="1129"/>
      <c r="B58" s="1130"/>
      <c r="C58" s="90" t="s">
        <v>55</v>
      </c>
      <c r="D58" s="1475"/>
      <c r="E58" s="1474">
        <v>50661.840322218806</v>
      </c>
      <c r="F58" s="1474">
        <v>40670.425143940614</v>
      </c>
      <c r="G58" s="1474">
        <v>9991.4151782782155</v>
      </c>
      <c r="H58" s="1474">
        <v>34609.607077418419</v>
      </c>
      <c r="I58" s="1474">
        <v>26060.683297840835</v>
      </c>
      <c r="J58" s="1474">
        <v>8548.9237795775844</v>
      </c>
      <c r="K58" s="1474">
        <v>42098.591350396498</v>
      </c>
      <c r="L58" s="1474">
        <v>27948.500784243432</v>
      </c>
      <c r="M58" s="1474">
        <v>14150.090566153001</v>
      </c>
      <c r="N58" s="1474">
        <v>51801.477959135314</v>
      </c>
      <c r="O58" s="1474">
        <v>39346.263130726045</v>
      </c>
      <c r="P58" s="1474">
        <v>12455.214828409216</v>
      </c>
      <c r="Q58" s="455"/>
      <c r="R58" s="1144"/>
    </row>
    <row r="59" spans="1:18" s="1135" customFormat="1" ht="10.5" customHeight="1">
      <c r="A59" s="1132"/>
      <c r="B59" s="1124"/>
      <c r="C59" s="90" t="s">
        <v>64</v>
      </c>
      <c r="D59" s="1475"/>
      <c r="E59" s="1474">
        <v>520135.84415003384</v>
      </c>
      <c r="F59" s="1474">
        <v>417069.10523299978</v>
      </c>
      <c r="G59" s="1474">
        <v>103066.73891704167</v>
      </c>
      <c r="H59" s="1474">
        <v>434468.80365281092</v>
      </c>
      <c r="I59" s="1474">
        <v>350059.66387323674</v>
      </c>
      <c r="J59" s="1474">
        <v>84409.139779575955</v>
      </c>
      <c r="K59" s="1474">
        <v>444989.87014116719</v>
      </c>
      <c r="L59" s="1474">
        <v>345865.64866884617</v>
      </c>
      <c r="M59" s="1474">
        <v>99124.221472320118</v>
      </c>
      <c r="N59" s="1474">
        <v>484037.62735530449</v>
      </c>
      <c r="O59" s="1474">
        <v>384063.13614727498</v>
      </c>
      <c r="P59" s="1474">
        <v>99974.491208030246</v>
      </c>
      <c r="Q59" s="1134"/>
      <c r="R59" s="1145"/>
    </row>
    <row r="60" spans="1:18" s="1135" customFormat="1" ht="10.5" customHeight="1">
      <c r="A60" s="1132"/>
      <c r="B60" s="1124"/>
      <c r="C60" s="90" t="s">
        <v>66</v>
      </c>
      <c r="D60" s="1475"/>
      <c r="E60" s="1474">
        <v>51410.475547211063</v>
      </c>
      <c r="F60" s="1474">
        <v>44360.995979963765</v>
      </c>
      <c r="G60" s="1474">
        <v>7049.4795672472765</v>
      </c>
      <c r="H60" s="1474">
        <v>52289.14042223891</v>
      </c>
      <c r="I60" s="1474">
        <v>42259.89471315909</v>
      </c>
      <c r="J60" s="1474">
        <v>10029.245709079871</v>
      </c>
      <c r="K60" s="1474">
        <v>51158.816951243054</v>
      </c>
      <c r="L60" s="1474">
        <v>42583.601067845091</v>
      </c>
      <c r="M60" s="1474">
        <v>8575.2158833980047</v>
      </c>
      <c r="N60" s="1474">
        <v>45476.169313352286</v>
      </c>
      <c r="O60" s="1474">
        <v>29762.358773078431</v>
      </c>
      <c r="P60" s="1474">
        <v>15713.810540273847</v>
      </c>
      <c r="Q60" s="1134"/>
      <c r="R60" s="1145"/>
    </row>
    <row r="61" spans="1:18" s="1135" customFormat="1" ht="10.5" customHeight="1">
      <c r="A61" s="1132"/>
      <c r="B61" s="1124"/>
      <c r="C61" s="90" t="s">
        <v>75</v>
      </c>
      <c r="D61" s="1475"/>
      <c r="E61" s="1474">
        <v>58800.215824225103</v>
      </c>
      <c r="F61" s="1474">
        <v>45812.959190139038</v>
      </c>
      <c r="G61" s="1474">
        <v>12987.256634086085</v>
      </c>
      <c r="H61" s="1474">
        <v>54663.930784605938</v>
      </c>
      <c r="I61" s="1474">
        <v>43470.090761574742</v>
      </c>
      <c r="J61" s="1474">
        <v>11193.840023031144</v>
      </c>
      <c r="K61" s="1474">
        <v>49788.547431178689</v>
      </c>
      <c r="L61" s="1474">
        <v>37703.895208957059</v>
      </c>
      <c r="M61" s="1474">
        <v>12084.652222221644</v>
      </c>
      <c r="N61" s="1474">
        <v>52280.503927473575</v>
      </c>
      <c r="O61" s="1474">
        <v>42759.894966735206</v>
      </c>
      <c r="P61" s="1474">
        <v>9520.6089607383674</v>
      </c>
      <c r="Q61" s="1134"/>
      <c r="R61" s="1145"/>
    </row>
    <row r="62" spans="1:18" s="1135" customFormat="1" ht="10.5" customHeight="1">
      <c r="A62" s="1132"/>
      <c r="B62" s="1124"/>
      <c r="C62" s="90" t="s">
        <v>61</v>
      </c>
      <c r="D62" s="1475"/>
      <c r="E62" s="1474">
        <v>189450.90738785334</v>
      </c>
      <c r="F62" s="1474">
        <v>144636.42031419845</v>
      </c>
      <c r="G62" s="1474">
        <v>44814.48707365388</v>
      </c>
      <c r="H62" s="1474">
        <v>153038.6995677689</v>
      </c>
      <c r="I62" s="1474">
        <v>109433.40968195179</v>
      </c>
      <c r="J62" s="1474">
        <v>43605.289885817714</v>
      </c>
      <c r="K62" s="1474">
        <v>147896.07234176708</v>
      </c>
      <c r="L62" s="1474">
        <v>104962.41168407485</v>
      </c>
      <c r="M62" s="1474">
        <v>42933.660657692315</v>
      </c>
      <c r="N62" s="1474">
        <v>157250.01787476629</v>
      </c>
      <c r="O62" s="1474">
        <v>104285.22236161311</v>
      </c>
      <c r="P62" s="1474">
        <v>52964.795513152945</v>
      </c>
      <c r="Q62" s="1134"/>
      <c r="R62" s="1145"/>
    </row>
    <row r="63" spans="1:18" s="1135" customFormat="1" ht="10.5" customHeight="1">
      <c r="A63" s="1132"/>
      <c r="B63" s="1124"/>
      <c r="C63" s="90" t="s">
        <v>56</v>
      </c>
      <c r="D63" s="1475"/>
      <c r="E63" s="1474">
        <v>76159.055782330703</v>
      </c>
      <c r="F63" s="1474">
        <v>58855.894719723234</v>
      </c>
      <c r="G63" s="1474">
        <v>17303.161062607483</v>
      </c>
      <c r="H63" s="1474">
        <v>67121.78799680683</v>
      </c>
      <c r="I63" s="1474">
        <v>50779.565851441643</v>
      </c>
      <c r="J63" s="1474">
        <v>16342.222145365145</v>
      </c>
      <c r="K63" s="1474">
        <v>59885.580198548771</v>
      </c>
      <c r="L63" s="1474">
        <v>43832.330292894498</v>
      </c>
      <c r="M63" s="1474">
        <v>16053.249905654242</v>
      </c>
      <c r="N63" s="1474">
        <v>62669.665775704336</v>
      </c>
      <c r="O63" s="1474">
        <v>46236.037622168282</v>
      </c>
      <c r="P63" s="1474">
        <v>16433.628153535938</v>
      </c>
      <c r="Q63" s="1134"/>
      <c r="R63" s="1145"/>
    </row>
    <row r="64" spans="1:18" s="1135" customFormat="1" ht="10.5" customHeight="1">
      <c r="A64" s="1132"/>
      <c r="B64" s="1124"/>
      <c r="C64" s="90" t="s">
        <v>74</v>
      </c>
      <c r="D64" s="1475"/>
      <c r="E64" s="1474">
        <v>210837.30204506323</v>
      </c>
      <c r="F64" s="1474">
        <v>153914.55256043855</v>
      </c>
      <c r="G64" s="1474">
        <v>56922.749484624845</v>
      </c>
      <c r="H64" s="1474">
        <v>177438.13254572538</v>
      </c>
      <c r="I64" s="1474">
        <v>119603.41258584381</v>
      </c>
      <c r="J64" s="1474">
        <v>57834.71995988163</v>
      </c>
      <c r="K64" s="1474">
        <v>165533.50995650026</v>
      </c>
      <c r="L64" s="1474">
        <v>110320.09651835629</v>
      </c>
      <c r="M64" s="1474">
        <v>55213.413438143289</v>
      </c>
      <c r="N64" s="1474">
        <v>185883.33317319871</v>
      </c>
      <c r="O64" s="1474">
        <v>114037.22564618503</v>
      </c>
      <c r="P64" s="1474">
        <v>71846.107527013519</v>
      </c>
      <c r="Q64" s="1134"/>
      <c r="R64" s="1145"/>
    </row>
    <row r="65" spans="1:18" s="1135" customFormat="1" ht="10.5" customHeight="1">
      <c r="A65" s="1132"/>
      <c r="B65" s="1124"/>
      <c r="C65" s="90" t="s">
        <v>76</v>
      </c>
      <c r="D65" s="1475"/>
      <c r="E65" s="1474">
        <v>52030.143195403361</v>
      </c>
      <c r="F65" s="1474">
        <v>45699.157291140335</v>
      </c>
      <c r="G65" s="1474">
        <v>6330.9859042630778</v>
      </c>
      <c r="H65" s="1474">
        <v>42901.245263802266</v>
      </c>
      <c r="I65" s="1474">
        <v>33589.86204277596</v>
      </c>
      <c r="J65" s="1474">
        <v>9311.3832210263463</v>
      </c>
      <c r="K65" s="1474">
        <v>38133.060739566674</v>
      </c>
      <c r="L65" s="1474">
        <v>33222.383784018071</v>
      </c>
      <c r="M65" s="1474">
        <v>4910.6769555486426</v>
      </c>
      <c r="N65" s="1474">
        <v>52342.101064897019</v>
      </c>
      <c r="O65" s="1474">
        <v>39031.524045205151</v>
      </c>
      <c r="P65" s="1474">
        <v>13310.577019691837</v>
      </c>
      <c r="Q65" s="1134"/>
      <c r="R65" s="1145"/>
    </row>
    <row r="66" spans="1:18" s="1135" customFormat="1" ht="10.5" customHeight="1">
      <c r="A66" s="1132"/>
      <c r="B66" s="1124"/>
      <c r="C66" s="90" t="s">
        <v>60</v>
      </c>
      <c r="D66" s="1475"/>
      <c r="E66" s="1474">
        <v>327745.66025903902</v>
      </c>
      <c r="F66" s="1474">
        <v>246463.70265036757</v>
      </c>
      <c r="G66" s="1474">
        <v>81281.957608670316</v>
      </c>
      <c r="H66" s="1474">
        <v>270912.92749951192</v>
      </c>
      <c r="I66" s="1474">
        <v>195686.55235140127</v>
      </c>
      <c r="J66" s="1474">
        <v>75226.375148111518</v>
      </c>
      <c r="K66" s="1474">
        <v>269386.10251255624</v>
      </c>
      <c r="L66" s="1474">
        <v>200618.1641248602</v>
      </c>
      <c r="M66" s="1474">
        <v>68767.938387695714</v>
      </c>
      <c r="N66" s="1474">
        <v>292200.71034446033</v>
      </c>
      <c r="O66" s="1474">
        <v>215813.07114329861</v>
      </c>
      <c r="P66" s="1474">
        <v>76387.639201162223</v>
      </c>
      <c r="Q66" s="1134"/>
      <c r="R66" s="1145"/>
    </row>
    <row r="67" spans="1:18" s="1135" customFormat="1" ht="10.5" customHeight="1">
      <c r="A67" s="1132"/>
      <c r="B67" s="1124"/>
      <c r="C67" s="90" t="s">
        <v>59</v>
      </c>
      <c r="D67" s="1475"/>
      <c r="E67" s="1474">
        <v>1170807.1538243413</v>
      </c>
      <c r="F67" s="1474">
        <v>783132.24346945819</v>
      </c>
      <c r="G67" s="1474">
        <v>387674.91035489138</v>
      </c>
      <c r="H67" s="1474">
        <v>1154631.4915443736</v>
      </c>
      <c r="I67" s="1474">
        <v>730052.71193805884</v>
      </c>
      <c r="J67" s="1474">
        <v>424578.77960629697</v>
      </c>
      <c r="K67" s="1474">
        <v>1047287.6394669877</v>
      </c>
      <c r="L67" s="1474">
        <v>666529.28065584274</v>
      </c>
      <c r="M67" s="1474">
        <v>380758.35881113674</v>
      </c>
      <c r="N67" s="1474">
        <v>1102667.7459733363</v>
      </c>
      <c r="O67" s="1474">
        <v>698303.83227838774</v>
      </c>
      <c r="P67" s="1474">
        <v>404363.91369495261</v>
      </c>
      <c r="Q67" s="1134"/>
      <c r="R67" s="1145"/>
    </row>
    <row r="68" spans="1:18" s="1135" customFormat="1" ht="10.5" customHeight="1">
      <c r="A68" s="1132"/>
      <c r="B68" s="1124"/>
      <c r="C68" s="90" t="s">
        <v>57</v>
      </c>
      <c r="D68" s="1475"/>
      <c r="E68" s="1474">
        <v>39245.309622675202</v>
      </c>
      <c r="F68" s="1474">
        <v>27826.912903884535</v>
      </c>
      <c r="G68" s="1474">
        <v>11418.396718790698</v>
      </c>
      <c r="H68" s="1474">
        <v>42298.517622847037</v>
      </c>
      <c r="I68" s="1474">
        <v>24796.59180644136</v>
      </c>
      <c r="J68" s="1474">
        <v>17501.925816405685</v>
      </c>
      <c r="K68" s="1474">
        <v>50801.149342180652</v>
      </c>
      <c r="L68" s="1474">
        <v>34294.313174189345</v>
      </c>
      <c r="M68" s="1474">
        <v>16506.83616799127</v>
      </c>
      <c r="N68" s="1474">
        <v>45394.612568514029</v>
      </c>
      <c r="O68" s="1474">
        <v>32358.23267163838</v>
      </c>
      <c r="P68" s="1474">
        <v>13036.379896875571</v>
      </c>
      <c r="Q68" s="1134"/>
      <c r="R68" s="1145"/>
    </row>
    <row r="69" spans="1:18" s="1135" customFormat="1" ht="10.5" customHeight="1">
      <c r="A69" s="1132"/>
      <c r="B69" s="1124"/>
      <c r="C69" s="90" t="s">
        <v>63</v>
      </c>
      <c r="D69" s="1475"/>
      <c r="E69" s="1474">
        <v>1114667.8113200651</v>
      </c>
      <c r="F69" s="1474">
        <v>858396.88303957996</v>
      </c>
      <c r="G69" s="1474">
        <v>256270.92828048224</v>
      </c>
      <c r="H69" s="1474">
        <v>1032062.0242365381</v>
      </c>
      <c r="I69" s="1474">
        <v>767317.82660854247</v>
      </c>
      <c r="J69" s="1474">
        <v>264744.19762797403</v>
      </c>
      <c r="K69" s="1474">
        <v>956163.04722336074</v>
      </c>
      <c r="L69" s="1474">
        <v>697971.42756350012</v>
      </c>
      <c r="M69" s="1474">
        <v>258191.61965985477</v>
      </c>
      <c r="N69" s="1474">
        <v>999104.93252968858</v>
      </c>
      <c r="O69" s="1474">
        <v>731817.08377570158</v>
      </c>
      <c r="P69" s="1474">
        <v>267287.84875398653</v>
      </c>
      <c r="Q69" s="1134"/>
      <c r="R69" s="1145"/>
    </row>
    <row r="70" spans="1:18" s="1135" customFormat="1" ht="10.5" customHeight="1">
      <c r="A70" s="1132"/>
      <c r="B70" s="1124"/>
      <c r="C70" s="90" t="s">
        <v>79</v>
      </c>
      <c r="D70" s="1475"/>
      <c r="E70" s="1474">
        <v>267482.88302212412</v>
      </c>
      <c r="F70" s="1474">
        <v>187692.33084626417</v>
      </c>
      <c r="G70" s="1474">
        <v>79790.552175859368</v>
      </c>
      <c r="H70" s="1474">
        <v>243918.72255960642</v>
      </c>
      <c r="I70" s="1474">
        <v>171832.61140749138</v>
      </c>
      <c r="J70" s="1474">
        <v>72086.11115211554</v>
      </c>
      <c r="K70" s="1474">
        <v>214830.61748620143</v>
      </c>
      <c r="L70" s="1474">
        <v>153777.52195105157</v>
      </c>
      <c r="M70" s="1474">
        <v>61053.095535149267</v>
      </c>
      <c r="N70" s="1474">
        <v>227113.25633141526</v>
      </c>
      <c r="O70" s="1474">
        <v>157337.91136061942</v>
      </c>
      <c r="P70" s="1474">
        <v>69775.344970795748</v>
      </c>
      <c r="Q70" s="1134"/>
      <c r="R70" s="1145"/>
    </row>
    <row r="71" spans="1:18" s="1135" customFormat="1" ht="10.5" customHeight="1">
      <c r="A71" s="1132"/>
      <c r="B71" s="1124"/>
      <c r="C71" s="90" t="s">
        <v>58</v>
      </c>
      <c r="D71" s="1475"/>
      <c r="E71" s="1474">
        <v>343715.33621443989</v>
      </c>
      <c r="F71" s="1474">
        <v>244658.34630460502</v>
      </c>
      <c r="G71" s="1474">
        <v>99056.989909834097</v>
      </c>
      <c r="H71" s="1474">
        <v>297501.09149129956</v>
      </c>
      <c r="I71" s="1474">
        <v>222856.19328934257</v>
      </c>
      <c r="J71" s="1474">
        <v>74644.898201958596</v>
      </c>
      <c r="K71" s="1474">
        <v>316492.39193726477</v>
      </c>
      <c r="L71" s="1474">
        <v>221467.75710715048</v>
      </c>
      <c r="M71" s="1474">
        <v>95024.634830113544</v>
      </c>
      <c r="N71" s="1474">
        <v>325296.68543142499</v>
      </c>
      <c r="O71" s="1474">
        <v>240931.26791258506</v>
      </c>
      <c r="P71" s="1474">
        <v>84365.417518840462</v>
      </c>
      <c r="Q71" s="1134"/>
      <c r="R71" s="1145"/>
    </row>
    <row r="72" spans="1:18" s="1135" customFormat="1" ht="10.5" customHeight="1">
      <c r="A72" s="1132"/>
      <c r="B72" s="1124"/>
      <c r="C72" s="90" t="s">
        <v>65</v>
      </c>
      <c r="D72" s="1475"/>
      <c r="E72" s="1474">
        <v>144960.00405319061</v>
      </c>
      <c r="F72" s="1474">
        <v>114172.14282909867</v>
      </c>
      <c r="G72" s="1474">
        <v>30787.861224091874</v>
      </c>
      <c r="H72" s="1474">
        <v>120844.62807505323</v>
      </c>
      <c r="I72" s="1474">
        <v>98442.845513839173</v>
      </c>
      <c r="J72" s="1474">
        <v>22401.78256121399</v>
      </c>
      <c r="K72" s="1474">
        <v>118956.24137873272</v>
      </c>
      <c r="L72" s="1474">
        <v>87926.874856898503</v>
      </c>
      <c r="M72" s="1474">
        <v>31029.366521834057</v>
      </c>
      <c r="N72" s="1474">
        <v>124714.3021241611</v>
      </c>
      <c r="O72" s="1474">
        <v>88300.488373102329</v>
      </c>
      <c r="P72" s="1474">
        <v>36413.813751058748</v>
      </c>
      <c r="Q72" s="1134"/>
      <c r="R72" s="1145"/>
    </row>
    <row r="73" spans="1:18" s="1135" customFormat="1" ht="10.5" customHeight="1">
      <c r="A73" s="1132"/>
      <c r="B73" s="1124"/>
      <c r="C73" s="90" t="s">
        <v>67</v>
      </c>
      <c r="D73" s="1475"/>
      <c r="E73" s="1474">
        <v>66599.495077776039</v>
      </c>
      <c r="F73" s="1474">
        <v>50704.756316492749</v>
      </c>
      <c r="G73" s="1474">
        <v>15894.738761283199</v>
      </c>
      <c r="H73" s="1474">
        <v>79344.70608320809</v>
      </c>
      <c r="I73" s="1474">
        <v>66184.484243386963</v>
      </c>
      <c r="J73" s="1474">
        <v>13160.22183982105</v>
      </c>
      <c r="K73" s="1474">
        <v>74583.273334507088</v>
      </c>
      <c r="L73" s="1474">
        <v>58355.207423265078</v>
      </c>
      <c r="M73" s="1474">
        <v>16228.065911241814</v>
      </c>
      <c r="N73" s="1474">
        <v>82013.140444417251</v>
      </c>
      <c r="O73" s="1474">
        <v>61463.452549895861</v>
      </c>
      <c r="P73" s="1474">
        <v>20549.687894521347</v>
      </c>
      <c r="Q73" s="1134"/>
      <c r="R73" s="1145"/>
    </row>
    <row r="74" spans="1:18" s="1135" customFormat="1" ht="10.5" customHeight="1">
      <c r="A74" s="1132"/>
      <c r="B74" s="1124"/>
      <c r="C74" s="90" t="s">
        <v>77</v>
      </c>
      <c r="D74" s="1475"/>
      <c r="E74" s="1474">
        <v>154461.8315742253</v>
      </c>
      <c r="F74" s="1474">
        <v>122729.00104445904</v>
      </c>
      <c r="G74" s="1474">
        <v>31732.830529766052</v>
      </c>
      <c r="H74" s="1474">
        <v>140306.43182553464</v>
      </c>
      <c r="I74" s="1474">
        <v>117804.93296858644</v>
      </c>
      <c r="J74" s="1474">
        <v>22501.498856948514</v>
      </c>
      <c r="K74" s="1474">
        <v>138392.03902057523</v>
      </c>
      <c r="L74" s="1474">
        <v>99605.511597528312</v>
      </c>
      <c r="M74" s="1474">
        <v>38786.527423046689</v>
      </c>
      <c r="N74" s="1474">
        <v>158683.22670780341</v>
      </c>
      <c r="O74" s="1474">
        <v>126675.7571567144</v>
      </c>
      <c r="P74" s="1474">
        <v>32007.46955108875</v>
      </c>
      <c r="Q74" s="1134"/>
      <c r="R74" s="1145"/>
    </row>
    <row r="75" spans="1:18" s="1135" customFormat="1" ht="10.5" customHeight="1">
      <c r="A75" s="1132"/>
      <c r="B75" s="1124"/>
      <c r="C75" s="90" t="s">
        <v>504</v>
      </c>
      <c r="D75" s="1475"/>
      <c r="E75" s="1474">
        <v>82024.000000000146</v>
      </c>
      <c r="F75" s="1474">
        <v>69348.99999999984</v>
      </c>
      <c r="G75" s="1474">
        <v>12674.999999999995</v>
      </c>
      <c r="H75" s="1474">
        <v>83099.000000000073</v>
      </c>
      <c r="I75" s="1474">
        <v>65723.999999999985</v>
      </c>
      <c r="J75" s="1474">
        <v>17374.999999999978</v>
      </c>
      <c r="K75" s="1474">
        <v>84213.000000000204</v>
      </c>
      <c r="L75" s="1474">
        <v>65590.000000000087</v>
      </c>
      <c r="M75" s="1474">
        <v>18623.000000000004</v>
      </c>
      <c r="N75" s="1474">
        <v>65265.999999999978</v>
      </c>
      <c r="O75" s="1474">
        <v>49695.999999999971</v>
      </c>
      <c r="P75" s="1474">
        <v>15569.999999999998</v>
      </c>
      <c r="Q75" s="1134"/>
      <c r="R75" s="1145"/>
    </row>
    <row r="76" spans="1:18" s="1135" customFormat="1" ht="10.5" customHeight="1">
      <c r="A76" s="1132"/>
      <c r="B76" s="1124"/>
      <c r="C76" s="90" t="s">
        <v>505</v>
      </c>
      <c r="D76" s="1475"/>
      <c r="E76" s="1474">
        <v>102445.99999999967</v>
      </c>
      <c r="F76" s="1474">
        <v>79391.999999999956</v>
      </c>
      <c r="G76" s="1474">
        <v>23054.000000000004</v>
      </c>
      <c r="H76" s="1474">
        <v>95585.000000000087</v>
      </c>
      <c r="I76" s="1474">
        <v>76386.000000000087</v>
      </c>
      <c r="J76" s="1474">
        <v>19199.000000000011</v>
      </c>
      <c r="K76" s="1474">
        <v>88033.999999999898</v>
      </c>
      <c r="L76" s="1474">
        <v>66990.000000000131</v>
      </c>
      <c r="M76" s="1474">
        <v>21043.999999999989</v>
      </c>
      <c r="N76" s="1474">
        <v>94875.999999999869</v>
      </c>
      <c r="O76" s="1474">
        <v>70293.999999999971</v>
      </c>
      <c r="P76" s="1474">
        <v>24581.999999999993</v>
      </c>
      <c r="Q76" s="1134"/>
      <c r="R76" s="1145"/>
    </row>
    <row r="77" spans="1:18" s="1135" customFormat="1" ht="10.5" customHeight="1">
      <c r="A77" s="1132"/>
      <c r="B77" s="1124"/>
      <c r="C77" s="90" t="s">
        <v>506</v>
      </c>
      <c r="D77" s="1475"/>
      <c r="E77" s="1474">
        <v>116218.9999999998</v>
      </c>
      <c r="F77" s="1474">
        <v>113423.99999999977</v>
      </c>
      <c r="G77" s="1474">
        <v>2795</v>
      </c>
      <c r="H77" s="1474">
        <v>132882.99999999962</v>
      </c>
      <c r="I77" s="1474">
        <v>130535.99999999994</v>
      </c>
      <c r="J77" s="1474">
        <v>2347</v>
      </c>
      <c r="K77" s="1474">
        <v>169212.99999999983</v>
      </c>
      <c r="L77" s="1474">
        <v>168316.99999999956</v>
      </c>
      <c r="M77" s="1474">
        <v>896.00000000000011</v>
      </c>
      <c r="N77" s="1474">
        <v>168162.99999999985</v>
      </c>
      <c r="O77" s="1474">
        <v>165833.00000000029</v>
      </c>
      <c r="P77" s="1474">
        <v>2330</v>
      </c>
      <c r="Q77" s="1134"/>
      <c r="R77" s="1145"/>
    </row>
    <row r="78" spans="1:18" ht="13.5" customHeight="1">
      <c r="A78" s="134"/>
      <c r="B78" s="155"/>
      <c r="C78" s="1477" t="s">
        <v>502</v>
      </c>
      <c r="D78" s="1476"/>
      <c r="E78" s="148"/>
      <c r="F78" s="148"/>
      <c r="G78" s="148"/>
      <c r="H78" s="1141"/>
      <c r="J78" s="148"/>
      <c r="K78" s="1152" t="s">
        <v>530</v>
      </c>
      <c r="L78" s="1141"/>
      <c r="M78" s="148"/>
      <c r="N78" s="148"/>
      <c r="O78" s="148"/>
      <c r="P78" s="1153"/>
      <c r="Q78" s="455"/>
      <c r="R78" s="1146"/>
    </row>
    <row r="79" spans="1:18">
      <c r="A79" s="132"/>
      <c r="B79" s="134"/>
      <c r="C79" s="134"/>
      <c r="D79" s="134"/>
      <c r="E79" s="134"/>
      <c r="F79" s="134"/>
      <c r="G79" s="134"/>
      <c r="H79" s="134"/>
      <c r="I79" s="134"/>
      <c r="J79" s="134"/>
      <c r="K79" s="134"/>
      <c r="L79" s="134"/>
      <c r="M79" s="1707">
        <v>42705</v>
      </c>
      <c r="N79" s="1707"/>
      <c r="O79" s="1707"/>
      <c r="P79" s="1707"/>
      <c r="Q79" s="259">
        <v>17</v>
      </c>
      <c r="R79" s="1147"/>
    </row>
  </sheetData>
  <mergeCells count="15">
    <mergeCell ref="M79:P79"/>
    <mergeCell ref="C7:D7"/>
    <mergeCell ref="C8:D8"/>
    <mergeCell ref="C31:P31"/>
    <mergeCell ref="C32:D32"/>
    <mergeCell ref="C55:P55"/>
    <mergeCell ref="C56:D56"/>
    <mergeCell ref="B1:H1"/>
    <mergeCell ref="B2:D2"/>
    <mergeCell ref="K2:O2"/>
    <mergeCell ref="C4:P4"/>
    <mergeCell ref="E6:G6"/>
    <mergeCell ref="H6:J6"/>
    <mergeCell ref="K6:M6"/>
    <mergeCell ref="N6:P6"/>
  </mergeCells>
  <printOptions horizontalCentered="1"/>
  <pageMargins left="0.15748031496062992" right="0.15748031496062992" top="0.19685039370078741" bottom="0.19685039370078741" header="0.31496062992125984" footer="0"/>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cols>
    <col min="1" max="1" width="1" style="411" customWidth="1"/>
    <col min="2" max="2" width="2.5703125" style="411" customWidth="1"/>
    <col min="3" max="3" width="2" style="411" customWidth="1"/>
    <col min="4" max="4" width="13.28515625" style="411" customWidth="1"/>
    <col min="5" max="5" width="6.28515625" style="411" customWidth="1"/>
    <col min="6" max="8" width="7.140625" style="411" customWidth="1"/>
    <col min="9" max="9" width="6.42578125" style="411" customWidth="1"/>
    <col min="10" max="10" width="6.5703125" style="411" customWidth="1"/>
    <col min="11" max="11" width="7.28515625" style="411" customWidth="1"/>
    <col min="12" max="12" width="28.42578125" style="411" customWidth="1"/>
    <col min="13" max="13" width="2.5703125" style="411" customWidth="1"/>
    <col min="14" max="14" width="1" style="411" customWidth="1"/>
    <col min="15" max="29" width="9.140625" style="411"/>
    <col min="30" max="30" width="15.140625" style="411" customWidth="1"/>
    <col min="31" max="34" width="6.42578125" style="411" customWidth="1"/>
    <col min="35" max="36" width="2.140625" style="411" customWidth="1"/>
    <col min="37" max="38" width="6.42578125" style="411" customWidth="1"/>
    <col min="39" max="39" width="15.140625" style="411" customWidth="1"/>
    <col min="40" max="41" width="6.42578125" style="411" customWidth="1"/>
    <col min="42" max="16384" width="9.140625" style="411"/>
  </cols>
  <sheetData>
    <row r="1" spans="1:41" ht="13.5" customHeight="1">
      <c r="A1" s="406"/>
      <c r="B1" s="410"/>
      <c r="C1" s="410"/>
      <c r="D1" s="410"/>
      <c r="E1" s="410"/>
      <c r="F1" s="407"/>
      <c r="G1" s="407"/>
      <c r="H1" s="407"/>
      <c r="I1" s="407"/>
      <c r="J1" s="407"/>
      <c r="K1" s="407"/>
      <c r="L1" s="1658" t="s">
        <v>335</v>
      </c>
      <c r="M1" s="1658"/>
      <c r="N1" s="406"/>
    </row>
    <row r="2" spans="1:41" ht="6" customHeight="1">
      <c r="A2" s="406"/>
      <c r="B2" s="1769"/>
      <c r="C2" s="1770"/>
      <c r="D2" s="1770"/>
      <c r="E2" s="523"/>
      <c r="F2" s="523"/>
      <c r="G2" s="523"/>
      <c r="H2" s="523"/>
      <c r="I2" s="523"/>
      <c r="J2" s="523"/>
      <c r="K2" s="523"/>
      <c r="L2" s="457"/>
      <c r="M2" s="416"/>
      <c r="N2" s="40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row>
    <row r="3" spans="1:41" ht="11.25" customHeight="1" thickBot="1">
      <c r="A3" s="406"/>
      <c r="B3" s="467"/>
      <c r="C3" s="416"/>
      <c r="D3" s="416"/>
      <c r="E3" s="416"/>
      <c r="F3" s="416"/>
      <c r="G3" s="416"/>
      <c r="H3" s="416"/>
      <c r="I3" s="416"/>
      <c r="J3" s="416"/>
      <c r="K3" s="416"/>
      <c r="L3" s="572" t="s">
        <v>73</v>
      </c>
      <c r="M3" s="416"/>
      <c r="N3" s="40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row>
    <row r="4" spans="1:41" s="420" customFormat="1" ht="13.5" customHeight="1" thickBot="1">
      <c r="A4" s="418"/>
      <c r="B4" s="566"/>
      <c r="C4" s="1760" t="s">
        <v>133</v>
      </c>
      <c r="D4" s="1761"/>
      <c r="E4" s="1761"/>
      <c r="F4" s="1761"/>
      <c r="G4" s="1761"/>
      <c r="H4" s="1761"/>
      <c r="I4" s="1761"/>
      <c r="J4" s="1761"/>
      <c r="K4" s="1761"/>
      <c r="L4" s="1762"/>
      <c r="M4" s="416"/>
      <c r="N4" s="418"/>
      <c r="O4" s="624"/>
      <c r="P4" s="624"/>
      <c r="Q4" s="624"/>
      <c r="R4" s="624"/>
      <c r="S4" s="624"/>
      <c r="T4" s="624"/>
      <c r="U4" s="624"/>
      <c r="V4" s="624"/>
      <c r="W4" s="624"/>
      <c r="X4" s="624"/>
      <c r="Y4" s="624"/>
      <c r="Z4" s="624"/>
      <c r="AA4" s="624"/>
      <c r="AB4" s="624"/>
      <c r="AC4" s="624"/>
      <c r="AD4" s="734"/>
      <c r="AE4" s="734"/>
      <c r="AF4" s="734"/>
      <c r="AG4" s="734"/>
      <c r="AH4" s="734"/>
      <c r="AI4" s="734"/>
      <c r="AJ4" s="734"/>
      <c r="AK4" s="734"/>
      <c r="AL4" s="734"/>
      <c r="AM4" s="734"/>
      <c r="AN4" s="734"/>
      <c r="AO4" s="734"/>
    </row>
    <row r="5" spans="1:41" s="740" customFormat="1">
      <c r="B5" s="741"/>
      <c r="C5" s="1771" t="s">
        <v>134</v>
      </c>
      <c r="D5" s="1771"/>
      <c r="E5" s="576"/>
      <c r="F5" s="506"/>
      <c r="G5" s="506"/>
      <c r="H5" s="506"/>
      <c r="I5" s="506"/>
      <c r="J5" s="506"/>
      <c r="K5" s="506"/>
      <c r="L5" s="458"/>
      <c r="M5" s="458"/>
      <c r="N5" s="744"/>
      <c r="O5" s="742"/>
      <c r="P5" s="742"/>
      <c r="Q5" s="742"/>
      <c r="R5" s="742"/>
      <c r="S5" s="742"/>
      <c r="T5" s="742"/>
      <c r="U5" s="742"/>
      <c r="V5" s="742"/>
      <c r="W5" s="742"/>
      <c r="X5" s="742"/>
      <c r="Y5" s="742"/>
      <c r="Z5" s="742"/>
      <c r="AA5" s="742"/>
      <c r="AB5" s="742"/>
      <c r="AC5" s="742"/>
      <c r="AD5" s="743"/>
      <c r="AE5" s="743"/>
      <c r="AF5" s="743"/>
      <c r="AG5" s="743"/>
      <c r="AH5" s="743"/>
      <c r="AI5" s="743"/>
      <c r="AJ5" s="743"/>
      <c r="AK5" s="743"/>
      <c r="AL5" s="743"/>
      <c r="AM5" s="743"/>
      <c r="AO5" s="743"/>
    </row>
    <row r="6" spans="1:41" ht="13.5" customHeight="1">
      <c r="A6" s="406"/>
      <c r="B6" s="467"/>
      <c r="C6" s="1771"/>
      <c r="D6" s="1771"/>
      <c r="E6" s="1768">
        <v>2016</v>
      </c>
      <c r="F6" s="1768"/>
      <c r="G6" s="1768"/>
      <c r="H6" s="1768"/>
      <c r="I6" s="1768"/>
      <c r="J6" s="1768"/>
      <c r="K6" s="1772" t="str">
        <f xml:space="preserve"> CONCATENATE("valor médio de ",J7,F6)</f>
        <v>valor médio de nov.</v>
      </c>
      <c r="L6" s="506"/>
      <c r="M6" s="458"/>
      <c r="N6" s="571"/>
      <c r="O6" s="466"/>
      <c r="P6" s="466"/>
      <c r="Q6" s="466"/>
      <c r="R6" s="466"/>
      <c r="S6" s="466"/>
      <c r="T6" s="466"/>
      <c r="U6" s="466"/>
      <c r="V6" s="466"/>
      <c r="W6" s="466"/>
      <c r="X6" s="466"/>
      <c r="Y6" s="466"/>
      <c r="Z6" s="466"/>
      <c r="AA6" s="466"/>
      <c r="AB6" s="466"/>
      <c r="AC6" s="466"/>
      <c r="AD6" s="735"/>
      <c r="AE6" s="747" t="s">
        <v>348</v>
      </c>
      <c r="AF6" s="747"/>
      <c r="AG6" s="747" t="s">
        <v>349</v>
      </c>
      <c r="AH6" s="747"/>
      <c r="AI6" s="735"/>
      <c r="AJ6" s="735"/>
      <c r="AK6" s="735"/>
      <c r="AL6" s="735"/>
      <c r="AM6" s="735"/>
      <c r="AN6" s="748" t="str">
        <f>VLOOKUP(AI8,AJ8:AK9,2,FALSE)</f>
        <v>beneficiário</v>
      </c>
      <c r="AO6" s="747"/>
    </row>
    <row r="7" spans="1:41" ht="13.5" customHeight="1">
      <c r="A7" s="406"/>
      <c r="B7" s="467"/>
      <c r="C7" s="446"/>
      <c r="D7" s="446"/>
      <c r="E7" s="1117" t="s">
        <v>100</v>
      </c>
      <c r="F7" s="1117" t="s">
        <v>99</v>
      </c>
      <c r="G7" s="1117" t="s">
        <v>98</v>
      </c>
      <c r="H7" s="1117" t="s">
        <v>97</v>
      </c>
      <c r="I7" s="1117" t="s">
        <v>96</v>
      </c>
      <c r="J7" s="1117" t="s">
        <v>95</v>
      </c>
      <c r="K7" s="1773" t="e">
        <f xml:space="preserve"> CONCATENATE("valor médio de ",#REF!,#REF!)</f>
        <v>#REF!</v>
      </c>
      <c r="L7" s="458"/>
      <c r="M7" s="504"/>
      <c r="N7" s="571"/>
      <c r="O7" s="466"/>
      <c r="P7" s="466"/>
      <c r="Q7" s="466"/>
      <c r="R7" s="466"/>
      <c r="S7" s="466"/>
      <c r="T7" s="466"/>
      <c r="U7" s="466"/>
      <c r="V7" s="466"/>
      <c r="W7" s="466"/>
      <c r="X7" s="466"/>
      <c r="Y7" s="466"/>
      <c r="Z7" s="466"/>
      <c r="AA7" s="466"/>
      <c r="AB7" s="466"/>
      <c r="AC7" s="466"/>
      <c r="AD7" s="735"/>
      <c r="AE7" s="736" t="s">
        <v>350</v>
      </c>
      <c r="AF7" s="735" t="s">
        <v>68</v>
      </c>
      <c r="AG7" s="736" t="s">
        <v>350</v>
      </c>
      <c r="AH7" s="735" t="s">
        <v>68</v>
      </c>
      <c r="AI7" s="737"/>
      <c r="AJ7" s="735"/>
      <c r="AK7" s="735"/>
      <c r="AL7" s="735"/>
      <c r="AM7" s="735"/>
      <c r="AN7" s="736" t="s">
        <v>350</v>
      </c>
      <c r="AO7" s="735" t="s">
        <v>68</v>
      </c>
    </row>
    <row r="8" spans="1:41" s="674" customFormat="1">
      <c r="A8" s="670"/>
      <c r="B8" s="671"/>
      <c r="C8" s="672" t="s">
        <v>68</v>
      </c>
      <c r="D8" s="673"/>
      <c r="E8" s="383">
        <v>96731</v>
      </c>
      <c r="F8" s="383">
        <v>97434</v>
      </c>
      <c r="G8" s="383">
        <v>98043</v>
      </c>
      <c r="H8" s="383">
        <v>97246</v>
      </c>
      <c r="I8" s="383">
        <v>96140</v>
      </c>
      <c r="J8" s="383">
        <v>96225</v>
      </c>
      <c r="K8" s="749">
        <v>252.7</v>
      </c>
      <c r="L8" s="675"/>
      <c r="M8" s="676"/>
      <c r="N8" s="670"/>
      <c r="O8" s="784"/>
      <c r="P8" s="783"/>
      <c r="Q8" s="784"/>
      <c r="R8" s="784"/>
      <c r="S8" s="677"/>
      <c r="T8" s="677"/>
      <c r="U8" s="677"/>
      <c r="V8" s="677"/>
      <c r="W8" s="677"/>
      <c r="X8" s="677"/>
      <c r="Y8" s="677"/>
      <c r="Z8" s="677"/>
      <c r="AA8" s="677"/>
      <c r="AB8" s="677"/>
      <c r="AC8" s="677"/>
      <c r="AD8" s="734" t="str">
        <f>+C9</f>
        <v>Aveiro</v>
      </c>
      <c r="AE8" s="738">
        <f>+K9</f>
        <v>251.631289694136</v>
      </c>
      <c r="AF8" s="738">
        <f>+$K$8</f>
        <v>252.7</v>
      </c>
      <c r="AG8" s="738">
        <f>+K46</f>
        <v>118.595483426683</v>
      </c>
      <c r="AH8" s="738">
        <f t="shared" ref="AH8:AH27" si="0">+$K$45</f>
        <v>111.396784946582</v>
      </c>
      <c r="AI8" s="734">
        <v>2</v>
      </c>
      <c r="AJ8" s="734">
        <v>1</v>
      </c>
      <c r="AK8" s="734" t="s">
        <v>348</v>
      </c>
      <c r="AL8" s="734"/>
      <c r="AM8" s="734" t="str">
        <f>+AD8</f>
        <v>Aveiro</v>
      </c>
      <c r="AN8" s="739">
        <f>INDEX($AD$7:$AH$27,MATCH($AM8,$AD$7:$AD$27,0),MATCH(AN$7,$AD$7:$AH$7,0)+2*($AI$8-1))</f>
        <v>118.595483426683</v>
      </c>
      <c r="AO8" s="739">
        <f>INDEX($AD$7:$AH$27,MATCH($AM8,$AD$7:$AD$27,0),MATCH(AO$7,$AD$7:$AH$7,0)+2*($AI$8-1))</f>
        <v>111.396784946582</v>
      </c>
    </row>
    <row r="9" spans="1:41">
      <c r="A9" s="406"/>
      <c r="B9" s="467"/>
      <c r="C9" s="96" t="s">
        <v>62</v>
      </c>
      <c r="D9" s="414"/>
      <c r="E9" s="335">
        <v>5057</v>
      </c>
      <c r="F9" s="335">
        <v>5172</v>
      </c>
      <c r="G9" s="335">
        <v>5189</v>
      </c>
      <c r="H9" s="335">
        <v>5207</v>
      </c>
      <c r="I9" s="335">
        <v>5190</v>
      </c>
      <c r="J9" s="335">
        <v>5133</v>
      </c>
      <c r="K9" s="750">
        <v>251.631289694136</v>
      </c>
      <c r="L9" s="458"/>
      <c r="M9" s="504"/>
      <c r="N9" s="406"/>
      <c r="O9" s="466"/>
      <c r="P9" s="466"/>
      <c r="Q9" s="466"/>
      <c r="R9" s="466"/>
      <c r="S9" s="466"/>
      <c r="T9" s="466"/>
      <c r="U9" s="466"/>
      <c r="V9" s="466"/>
      <c r="W9" s="466"/>
      <c r="X9" s="466"/>
      <c r="Y9" s="466"/>
      <c r="Z9" s="466"/>
      <c r="AA9" s="466"/>
      <c r="AB9" s="466"/>
      <c r="AC9" s="466"/>
      <c r="AD9" s="734" t="str">
        <f t="shared" ref="AD9:AD26" si="1">+C10</f>
        <v>Beja</v>
      </c>
      <c r="AE9" s="738">
        <f t="shared" ref="AE9:AE26" si="2">+K10</f>
        <v>306.87430903790101</v>
      </c>
      <c r="AF9" s="738">
        <f t="shared" ref="AF9:AF27" si="3">+$K$8</f>
        <v>252.7</v>
      </c>
      <c r="AG9" s="738">
        <f t="shared" ref="AG9:AG26" si="4">+K47</f>
        <v>109.826677796327</v>
      </c>
      <c r="AH9" s="738">
        <f t="shared" si="0"/>
        <v>111.396784946582</v>
      </c>
      <c r="AI9" s="735"/>
      <c r="AJ9" s="735">
        <v>2</v>
      </c>
      <c r="AK9" s="735" t="s">
        <v>349</v>
      </c>
      <c r="AL9" s="735"/>
      <c r="AM9" s="734" t="str">
        <f t="shared" ref="AM9:AM27" si="5">+AD9</f>
        <v>Beja</v>
      </c>
      <c r="AN9" s="739">
        <f t="shared" ref="AN9:AO27" si="6">INDEX($AD$7:$AH$27,MATCH($AM9,$AD$7:$AD$27,0),MATCH(AN$7,$AD$7:$AH$7,0)+2*($AI$8-1))</f>
        <v>109.826677796327</v>
      </c>
      <c r="AO9" s="739">
        <f t="shared" si="6"/>
        <v>111.396784946582</v>
      </c>
    </row>
    <row r="10" spans="1:41">
      <c r="A10" s="406"/>
      <c r="B10" s="467"/>
      <c r="C10" s="96" t="s">
        <v>55</v>
      </c>
      <c r="D10" s="414"/>
      <c r="E10" s="335">
        <v>1743</v>
      </c>
      <c r="F10" s="335">
        <v>1769</v>
      </c>
      <c r="G10" s="335">
        <v>1781</v>
      </c>
      <c r="H10" s="335">
        <v>1757</v>
      </c>
      <c r="I10" s="335">
        <v>1719</v>
      </c>
      <c r="J10" s="335">
        <v>1715</v>
      </c>
      <c r="K10" s="750">
        <v>306.87430903790101</v>
      </c>
      <c r="L10" s="458"/>
      <c r="M10" s="504"/>
      <c r="N10" s="406"/>
      <c r="O10" s="466"/>
      <c r="P10" s="466"/>
      <c r="Q10" s="466"/>
      <c r="R10" s="466"/>
      <c r="S10" s="466"/>
      <c r="T10" s="466"/>
      <c r="U10" s="466"/>
      <c r="V10" s="466"/>
      <c r="W10" s="466"/>
      <c r="X10" s="466"/>
      <c r="Y10" s="466"/>
      <c r="Z10" s="466"/>
      <c r="AA10" s="466"/>
      <c r="AB10" s="466"/>
      <c r="AC10" s="466"/>
      <c r="AD10" s="734" t="str">
        <f t="shared" si="1"/>
        <v>Braga</v>
      </c>
      <c r="AE10" s="738">
        <f t="shared" si="2"/>
        <v>240.93195353403101</v>
      </c>
      <c r="AF10" s="738">
        <f t="shared" si="3"/>
        <v>252.7</v>
      </c>
      <c r="AG10" s="738">
        <f t="shared" si="4"/>
        <v>116.243771708241</v>
      </c>
      <c r="AH10" s="738">
        <f t="shared" si="0"/>
        <v>111.396784946582</v>
      </c>
      <c r="AI10" s="735"/>
      <c r="AJ10" s="735"/>
      <c r="AK10" s="735"/>
      <c r="AL10" s="735"/>
      <c r="AM10" s="734" t="str">
        <f t="shared" si="5"/>
        <v>Braga</v>
      </c>
      <c r="AN10" s="739">
        <f t="shared" si="6"/>
        <v>116.243771708241</v>
      </c>
      <c r="AO10" s="739">
        <f t="shared" si="6"/>
        <v>111.396784946582</v>
      </c>
    </row>
    <row r="11" spans="1:41">
      <c r="A11" s="406"/>
      <c r="B11" s="467"/>
      <c r="C11" s="96" t="s">
        <v>64</v>
      </c>
      <c r="D11" s="414"/>
      <c r="E11" s="335">
        <v>3148</v>
      </c>
      <c r="F11" s="335">
        <v>3198</v>
      </c>
      <c r="G11" s="335">
        <v>3216</v>
      </c>
      <c r="H11" s="335">
        <v>3131</v>
      </c>
      <c r="I11" s="335">
        <v>3047</v>
      </c>
      <c r="J11" s="335">
        <v>3060</v>
      </c>
      <c r="K11" s="750">
        <v>240.93195353403101</v>
      </c>
      <c r="L11" s="458"/>
      <c r="M11" s="504"/>
      <c r="N11" s="406"/>
      <c r="O11" s="466"/>
      <c r="P11" s="466"/>
      <c r="Q11" s="466"/>
      <c r="R11" s="466"/>
      <c r="S11" s="466"/>
      <c r="T11" s="466"/>
      <c r="U11" s="466"/>
      <c r="V11" s="466"/>
      <c r="W11" s="466"/>
      <c r="X11" s="466"/>
      <c r="Y11" s="466"/>
      <c r="Z11" s="466"/>
      <c r="AA11" s="466"/>
      <c r="AB11" s="466"/>
      <c r="AC11" s="466"/>
      <c r="AD11" s="734" t="str">
        <f t="shared" si="1"/>
        <v>Bragança</v>
      </c>
      <c r="AE11" s="738">
        <f t="shared" si="2"/>
        <v>261.534285714286</v>
      </c>
      <c r="AF11" s="738">
        <f t="shared" si="3"/>
        <v>252.7</v>
      </c>
      <c r="AG11" s="738">
        <f t="shared" si="4"/>
        <v>116.54334837092701</v>
      </c>
      <c r="AH11" s="738">
        <f t="shared" si="0"/>
        <v>111.396784946582</v>
      </c>
      <c r="AI11" s="735"/>
      <c r="AJ11" s="735"/>
      <c r="AK11" s="735"/>
      <c r="AL11" s="735"/>
      <c r="AM11" s="734" t="str">
        <f t="shared" si="5"/>
        <v>Bragança</v>
      </c>
      <c r="AN11" s="739">
        <f t="shared" si="6"/>
        <v>116.54334837092701</v>
      </c>
      <c r="AO11" s="739">
        <f t="shared" si="6"/>
        <v>111.396784946582</v>
      </c>
    </row>
    <row r="12" spans="1:41">
      <c r="A12" s="406"/>
      <c r="B12" s="467"/>
      <c r="C12" s="96" t="s">
        <v>66</v>
      </c>
      <c r="D12" s="414"/>
      <c r="E12" s="335">
        <v>900</v>
      </c>
      <c r="F12" s="335">
        <v>903</v>
      </c>
      <c r="G12" s="335">
        <v>896</v>
      </c>
      <c r="H12" s="335">
        <v>888</v>
      </c>
      <c r="I12" s="335">
        <v>890</v>
      </c>
      <c r="J12" s="335">
        <v>889</v>
      </c>
      <c r="K12" s="750">
        <v>261.534285714286</v>
      </c>
      <c r="L12" s="458"/>
      <c r="M12" s="504"/>
      <c r="N12" s="406"/>
      <c r="AD12" s="734" t="str">
        <f t="shared" si="1"/>
        <v>Castelo Branco</v>
      </c>
      <c r="AE12" s="738">
        <f t="shared" si="2"/>
        <v>245.39522012578601</v>
      </c>
      <c r="AF12" s="738">
        <f t="shared" si="3"/>
        <v>252.7</v>
      </c>
      <c r="AG12" s="738">
        <f t="shared" si="4"/>
        <v>112.866184553081</v>
      </c>
      <c r="AH12" s="738">
        <f t="shared" si="0"/>
        <v>111.396784946582</v>
      </c>
      <c r="AI12" s="737"/>
      <c r="AJ12" s="737"/>
      <c r="AK12" s="737"/>
      <c r="AL12" s="737"/>
      <c r="AM12" s="734" t="str">
        <f t="shared" si="5"/>
        <v>Castelo Branco</v>
      </c>
      <c r="AN12" s="739">
        <f t="shared" si="6"/>
        <v>112.866184553081</v>
      </c>
      <c r="AO12" s="739">
        <f t="shared" si="6"/>
        <v>111.396784946582</v>
      </c>
    </row>
    <row r="13" spans="1:41">
      <c r="A13" s="406"/>
      <c r="B13" s="467"/>
      <c r="C13" s="96" t="s">
        <v>75</v>
      </c>
      <c r="D13" s="414"/>
      <c r="E13" s="335">
        <v>1564</v>
      </c>
      <c r="F13" s="335">
        <v>1591</v>
      </c>
      <c r="G13" s="335">
        <v>1628</v>
      </c>
      <c r="H13" s="335">
        <v>1622</v>
      </c>
      <c r="I13" s="335">
        <v>1568</v>
      </c>
      <c r="J13" s="335">
        <v>1590</v>
      </c>
      <c r="K13" s="750">
        <v>245.39522012578601</v>
      </c>
      <c r="L13" s="458"/>
      <c r="M13" s="504"/>
      <c r="N13" s="406"/>
      <c r="AD13" s="734" t="str">
        <f t="shared" si="1"/>
        <v>Coimbra</v>
      </c>
      <c r="AE13" s="738">
        <f t="shared" si="2"/>
        <v>221.2003254103</v>
      </c>
      <c r="AF13" s="738">
        <f t="shared" si="3"/>
        <v>252.7</v>
      </c>
      <c r="AG13" s="738">
        <f t="shared" si="4"/>
        <v>120.803886570855</v>
      </c>
      <c r="AH13" s="738">
        <f t="shared" si="0"/>
        <v>111.396784946582</v>
      </c>
      <c r="AI13" s="737"/>
      <c r="AJ13" s="737"/>
      <c r="AK13" s="737"/>
      <c r="AL13" s="737"/>
      <c r="AM13" s="734" t="str">
        <f t="shared" si="5"/>
        <v>Coimbra</v>
      </c>
      <c r="AN13" s="739">
        <f t="shared" si="6"/>
        <v>120.803886570855</v>
      </c>
      <c r="AO13" s="739">
        <f t="shared" si="6"/>
        <v>111.396784946582</v>
      </c>
    </row>
    <row r="14" spans="1:41">
      <c r="A14" s="406"/>
      <c r="B14" s="467"/>
      <c r="C14" s="96" t="s">
        <v>61</v>
      </c>
      <c r="D14" s="414"/>
      <c r="E14" s="335">
        <v>3562</v>
      </c>
      <c r="F14" s="335">
        <v>3601</v>
      </c>
      <c r="G14" s="335">
        <v>3534</v>
      </c>
      <c r="H14" s="335">
        <v>3549</v>
      </c>
      <c r="I14" s="335">
        <v>3585</v>
      </c>
      <c r="J14" s="335">
        <v>3537</v>
      </c>
      <c r="K14" s="750">
        <v>221.2003254103</v>
      </c>
      <c r="L14" s="458"/>
      <c r="M14" s="504"/>
      <c r="N14" s="406"/>
      <c r="AD14" s="734" t="str">
        <f t="shared" si="1"/>
        <v>Évora</v>
      </c>
      <c r="AE14" s="738">
        <f t="shared" si="2"/>
        <v>273.05560666666702</v>
      </c>
      <c r="AF14" s="738">
        <f t="shared" si="3"/>
        <v>252.7</v>
      </c>
      <c r="AG14" s="738">
        <f t="shared" si="4"/>
        <v>107.955564048498</v>
      </c>
      <c r="AH14" s="738">
        <f t="shared" si="0"/>
        <v>111.396784946582</v>
      </c>
      <c r="AI14" s="737"/>
      <c r="AJ14" s="737"/>
      <c r="AK14" s="737"/>
      <c r="AL14" s="737"/>
      <c r="AM14" s="734" t="str">
        <f t="shared" si="5"/>
        <v>Évora</v>
      </c>
      <c r="AN14" s="739">
        <f t="shared" si="6"/>
        <v>107.955564048498</v>
      </c>
      <c r="AO14" s="739">
        <f t="shared" si="6"/>
        <v>111.396784946582</v>
      </c>
    </row>
    <row r="15" spans="1:41">
      <c r="A15" s="406"/>
      <c r="B15" s="467"/>
      <c r="C15" s="96" t="s">
        <v>56</v>
      </c>
      <c r="D15" s="414"/>
      <c r="E15" s="335">
        <v>1502</v>
      </c>
      <c r="F15" s="335">
        <v>1538</v>
      </c>
      <c r="G15" s="335">
        <v>1525</v>
      </c>
      <c r="H15" s="335">
        <v>1498</v>
      </c>
      <c r="I15" s="335">
        <v>1500</v>
      </c>
      <c r="J15" s="335">
        <v>1500</v>
      </c>
      <c r="K15" s="750">
        <v>273.05560666666702</v>
      </c>
      <c r="L15" s="458"/>
      <c r="M15" s="504"/>
      <c r="N15" s="406"/>
      <c r="AD15" s="734" t="str">
        <f t="shared" si="1"/>
        <v>Faro</v>
      </c>
      <c r="AE15" s="738">
        <f t="shared" si="2"/>
        <v>246.62369451240801</v>
      </c>
      <c r="AF15" s="738">
        <f t="shared" si="3"/>
        <v>252.7</v>
      </c>
      <c r="AG15" s="738">
        <f t="shared" si="4"/>
        <v>116.051050986842</v>
      </c>
      <c r="AH15" s="738">
        <f t="shared" si="0"/>
        <v>111.396784946582</v>
      </c>
      <c r="AI15" s="737"/>
      <c r="AJ15" s="737"/>
      <c r="AK15" s="737"/>
      <c r="AL15" s="737"/>
      <c r="AM15" s="734" t="str">
        <f t="shared" si="5"/>
        <v>Faro</v>
      </c>
      <c r="AN15" s="739">
        <f t="shared" si="6"/>
        <v>116.051050986842</v>
      </c>
      <c r="AO15" s="739">
        <f t="shared" si="6"/>
        <v>111.396784946582</v>
      </c>
    </row>
    <row r="16" spans="1:41">
      <c r="A16" s="406"/>
      <c r="B16" s="467"/>
      <c r="C16" s="96" t="s">
        <v>74</v>
      </c>
      <c r="D16" s="414"/>
      <c r="E16" s="335">
        <v>2962</v>
      </c>
      <c r="F16" s="335">
        <v>2940</v>
      </c>
      <c r="G16" s="335">
        <v>2934</v>
      </c>
      <c r="H16" s="335">
        <v>2871</v>
      </c>
      <c r="I16" s="335">
        <v>2832</v>
      </c>
      <c r="J16" s="335">
        <v>2861</v>
      </c>
      <c r="K16" s="750">
        <v>246.62369451240801</v>
      </c>
      <c r="L16" s="458"/>
      <c r="M16" s="504"/>
      <c r="N16" s="406"/>
      <c r="AD16" s="734" t="str">
        <f t="shared" si="1"/>
        <v>Guarda</v>
      </c>
      <c r="AE16" s="738">
        <f t="shared" si="2"/>
        <v>248.23863165680501</v>
      </c>
      <c r="AF16" s="738">
        <f t="shared" si="3"/>
        <v>252.7</v>
      </c>
      <c r="AG16" s="738">
        <f t="shared" si="4"/>
        <v>107.363605246321</v>
      </c>
      <c r="AH16" s="738">
        <f t="shared" si="0"/>
        <v>111.396784946582</v>
      </c>
      <c r="AI16" s="737"/>
      <c r="AJ16" s="737"/>
      <c r="AK16" s="737"/>
      <c r="AL16" s="737"/>
      <c r="AM16" s="734" t="str">
        <f t="shared" si="5"/>
        <v>Guarda</v>
      </c>
      <c r="AN16" s="739">
        <f t="shared" si="6"/>
        <v>107.363605246321</v>
      </c>
      <c r="AO16" s="739">
        <f t="shared" si="6"/>
        <v>111.396784946582</v>
      </c>
    </row>
    <row r="17" spans="1:41">
      <c r="A17" s="406"/>
      <c r="B17" s="467"/>
      <c r="C17" s="96" t="s">
        <v>76</v>
      </c>
      <c r="D17" s="414"/>
      <c r="E17" s="335">
        <v>1298</v>
      </c>
      <c r="F17" s="335">
        <v>1319</v>
      </c>
      <c r="G17" s="335">
        <v>1335</v>
      </c>
      <c r="H17" s="335">
        <v>1367</v>
      </c>
      <c r="I17" s="335">
        <v>1348</v>
      </c>
      <c r="J17" s="335">
        <v>1354</v>
      </c>
      <c r="K17" s="750">
        <v>248.23863165680501</v>
      </c>
      <c r="L17" s="458"/>
      <c r="M17" s="504"/>
      <c r="N17" s="406"/>
      <c r="AD17" s="734" t="str">
        <f t="shared" si="1"/>
        <v>Leiria</v>
      </c>
      <c r="AE17" s="738">
        <f t="shared" si="2"/>
        <v>237.899713423831</v>
      </c>
      <c r="AF17" s="738">
        <f t="shared" si="3"/>
        <v>252.7</v>
      </c>
      <c r="AG17" s="738">
        <f t="shared" si="4"/>
        <v>116.289636274269</v>
      </c>
      <c r="AH17" s="738">
        <f t="shared" si="0"/>
        <v>111.396784946582</v>
      </c>
      <c r="AI17" s="737"/>
      <c r="AJ17" s="737"/>
      <c r="AK17" s="737"/>
      <c r="AL17" s="737"/>
      <c r="AM17" s="734" t="str">
        <f t="shared" si="5"/>
        <v>Leiria</v>
      </c>
      <c r="AN17" s="739">
        <f t="shared" si="6"/>
        <v>116.289636274269</v>
      </c>
      <c r="AO17" s="739">
        <f t="shared" si="6"/>
        <v>111.396784946582</v>
      </c>
    </row>
    <row r="18" spans="1:41">
      <c r="A18" s="406"/>
      <c r="B18" s="467"/>
      <c r="C18" s="96" t="s">
        <v>60</v>
      </c>
      <c r="D18" s="414"/>
      <c r="E18" s="335">
        <v>2144</v>
      </c>
      <c r="F18" s="335">
        <v>2122</v>
      </c>
      <c r="G18" s="335">
        <v>2056</v>
      </c>
      <c r="H18" s="335">
        <v>2028</v>
      </c>
      <c r="I18" s="335">
        <v>2004</v>
      </c>
      <c r="J18" s="335">
        <v>1990</v>
      </c>
      <c r="K18" s="750">
        <v>237.899713423831</v>
      </c>
      <c r="L18" s="458"/>
      <c r="M18" s="504"/>
      <c r="N18" s="406"/>
      <c r="AD18" s="734" t="str">
        <f t="shared" si="1"/>
        <v>Lisboa</v>
      </c>
      <c r="AE18" s="738">
        <f t="shared" si="2"/>
        <v>256.82828183092602</v>
      </c>
      <c r="AF18" s="738">
        <f t="shared" si="3"/>
        <v>252.7</v>
      </c>
      <c r="AG18" s="738">
        <f t="shared" si="4"/>
        <v>115.08662314961499</v>
      </c>
      <c r="AH18" s="738">
        <f t="shared" si="0"/>
        <v>111.396784946582</v>
      </c>
      <c r="AI18" s="737"/>
      <c r="AJ18" s="737"/>
      <c r="AK18" s="737"/>
      <c r="AL18" s="737"/>
      <c r="AM18" s="734" t="str">
        <f t="shared" si="5"/>
        <v>Lisboa</v>
      </c>
      <c r="AN18" s="739">
        <f t="shared" si="6"/>
        <v>115.08662314961499</v>
      </c>
      <c r="AO18" s="739">
        <f t="shared" si="6"/>
        <v>111.396784946582</v>
      </c>
    </row>
    <row r="19" spans="1:41">
      <c r="A19" s="406"/>
      <c r="B19" s="467"/>
      <c r="C19" s="96" t="s">
        <v>59</v>
      </c>
      <c r="D19" s="414"/>
      <c r="E19" s="335">
        <v>16748</v>
      </c>
      <c r="F19" s="335">
        <v>16711</v>
      </c>
      <c r="G19" s="335">
        <v>16850</v>
      </c>
      <c r="H19" s="335">
        <v>16676</v>
      </c>
      <c r="I19" s="335">
        <v>16364</v>
      </c>
      <c r="J19" s="335">
        <v>16414</v>
      </c>
      <c r="K19" s="750">
        <v>256.82828183092602</v>
      </c>
      <c r="L19" s="458"/>
      <c r="M19" s="504"/>
      <c r="N19" s="406"/>
      <c r="AD19" s="734" t="str">
        <f t="shared" si="1"/>
        <v>Portalegre</v>
      </c>
      <c r="AE19" s="738">
        <f t="shared" si="2"/>
        <v>288.39248673237302</v>
      </c>
      <c r="AF19" s="738">
        <f t="shared" si="3"/>
        <v>252.7</v>
      </c>
      <c r="AG19" s="738">
        <f t="shared" si="4"/>
        <v>112.077103712434</v>
      </c>
      <c r="AH19" s="738">
        <f t="shared" si="0"/>
        <v>111.396784946582</v>
      </c>
      <c r="AI19" s="737"/>
      <c r="AJ19" s="737"/>
      <c r="AK19" s="737"/>
      <c r="AL19" s="737"/>
      <c r="AM19" s="734" t="str">
        <f t="shared" si="5"/>
        <v>Portalegre</v>
      </c>
      <c r="AN19" s="739">
        <f t="shared" si="6"/>
        <v>112.077103712434</v>
      </c>
      <c r="AO19" s="739">
        <f t="shared" si="6"/>
        <v>111.396784946582</v>
      </c>
    </row>
    <row r="20" spans="1:41">
      <c r="A20" s="406"/>
      <c r="B20" s="467"/>
      <c r="C20" s="96" t="s">
        <v>57</v>
      </c>
      <c r="D20" s="414"/>
      <c r="E20" s="335">
        <v>1268</v>
      </c>
      <c r="F20" s="335">
        <v>1285</v>
      </c>
      <c r="G20" s="335">
        <v>1289</v>
      </c>
      <c r="H20" s="335">
        <v>1317</v>
      </c>
      <c r="I20" s="335">
        <v>1281</v>
      </c>
      <c r="J20" s="335">
        <v>1319</v>
      </c>
      <c r="K20" s="750">
        <v>288.39248673237302</v>
      </c>
      <c r="L20" s="458"/>
      <c r="M20" s="504"/>
      <c r="N20" s="406"/>
      <c r="AD20" s="734" t="str">
        <f t="shared" si="1"/>
        <v>Porto</v>
      </c>
      <c r="AE20" s="738">
        <f t="shared" si="2"/>
        <v>247.61270629149499</v>
      </c>
      <c r="AF20" s="738">
        <f t="shared" si="3"/>
        <v>252.7</v>
      </c>
      <c r="AG20" s="738">
        <f t="shared" si="4"/>
        <v>113.126368742878</v>
      </c>
      <c r="AH20" s="738">
        <f t="shared" si="0"/>
        <v>111.396784946582</v>
      </c>
      <c r="AI20" s="737"/>
      <c r="AJ20" s="737"/>
      <c r="AK20" s="737"/>
      <c r="AL20" s="737"/>
      <c r="AM20" s="734" t="str">
        <f t="shared" si="5"/>
        <v>Porto</v>
      </c>
      <c r="AN20" s="739">
        <f t="shared" si="6"/>
        <v>113.126368742878</v>
      </c>
      <c r="AO20" s="739">
        <f t="shared" si="6"/>
        <v>111.396784946582</v>
      </c>
    </row>
    <row r="21" spans="1:41">
      <c r="A21" s="406"/>
      <c r="B21" s="467"/>
      <c r="C21" s="96" t="s">
        <v>63</v>
      </c>
      <c r="D21" s="414"/>
      <c r="E21" s="335">
        <v>28156</v>
      </c>
      <c r="F21" s="335">
        <v>28575</v>
      </c>
      <c r="G21" s="335">
        <v>28983</v>
      </c>
      <c r="H21" s="335">
        <v>28748</v>
      </c>
      <c r="I21" s="335">
        <v>28440</v>
      </c>
      <c r="J21" s="335">
        <v>28485</v>
      </c>
      <c r="K21" s="750">
        <v>247.61270629149499</v>
      </c>
      <c r="L21" s="458"/>
      <c r="M21" s="504"/>
      <c r="N21" s="406"/>
      <c r="AD21" s="734" t="str">
        <f t="shared" si="1"/>
        <v>Santarém</v>
      </c>
      <c r="AE21" s="738">
        <f t="shared" si="2"/>
        <v>252.03720542635699</v>
      </c>
      <c r="AF21" s="738">
        <f t="shared" si="3"/>
        <v>252.7</v>
      </c>
      <c r="AG21" s="738">
        <f t="shared" si="4"/>
        <v>111.977955915275</v>
      </c>
      <c r="AH21" s="738">
        <f t="shared" si="0"/>
        <v>111.396784946582</v>
      </c>
      <c r="AI21" s="737"/>
      <c r="AJ21" s="737"/>
      <c r="AK21" s="737"/>
      <c r="AL21" s="737"/>
      <c r="AM21" s="734" t="str">
        <f t="shared" si="5"/>
        <v>Santarém</v>
      </c>
      <c r="AN21" s="739">
        <f t="shared" si="6"/>
        <v>111.977955915275</v>
      </c>
      <c r="AO21" s="739">
        <f t="shared" si="6"/>
        <v>111.396784946582</v>
      </c>
    </row>
    <row r="22" spans="1:41">
      <c r="A22" s="406"/>
      <c r="B22" s="467"/>
      <c r="C22" s="96" t="s">
        <v>79</v>
      </c>
      <c r="D22" s="414"/>
      <c r="E22" s="335">
        <v>2713</v>
      </c>
      <c r="F22" s="335">
        <v>2651</v>
      </c>
      <c r="G22" s="335">
        <v>2619</v>
      </c>
      <c r="H22" s="335">
        <v>2538</v>
      </c>
      <c r="I22" s="335">
        <v>2536</v>
      </c>
      <c r="J22" s="335">
        <v>2581</v>
      </c>
      <c r="K22" s="750">
        <v>252.03720542635699</v>
      </c>
      <c r="L22" s="458"/>
      <c r="M22" s="504"/>
      <c r="N22" s="406"/>
      <c r="AD22" s="734" t="str">
        <f t="shared" si="1"/>
        <v>Setúbal</v>
      </c>
      <c r="AE22" s="738">
        <f t="shared" si="2"/>
        <v>267.82529114533202</v>
      </c>
      <c r="AF22" s="738">
        <f t="shared" si="3"/>
        <v>252.7</v>
      </c>
      <c r="AG22" s="738">
        <f t="shared" si="4"/>
        <v>119.48708174547799</v>
      </c>
      <c r="AH22" s="738">
        <f t="shared" si="0"/>
        <v>111.396784946582</v>
      </c>
      <c r="AI22" s="737"/>
      <c r="AJ22" s="737"/>
      <c r="AK22" s="737"/>
      <c r="AL22" s="737"/>
      <c r="AM22" s="734" t="str">
        <f t="shared" si="5"/>
        <v>Setúbal</v>
      </c>
      <c r="AN22" s="739">
        <f t="shared" si="6"/>
        <v>119.48708174547799</v>
      </c>
      <c r="AO22" s="739">
        <f t="shared" si="6"/>
        <v>111.396784946582</v>
      </c>
    </row>
    <row r="23" spans="1:41">
      <c r="A23" s="406"/>
      <c r="B23" s="467"/>
      <c r="C23" s="96" t="s">
        <v>58</v>
      </c>
      <c r="D23" s="414"/>
      <c r="E23" s="335">
        <v>8498</v>
      </c>
      <c r="F23" s="335">
        <v>8592</v>
      </c>
      <c r="G23" s="335">
        <v>8625</v>
      </c>
      <c r="H23" s="335">
        <v>8506</v>
      </c>
      <c r="I23" s="335">
        <v>8327</v>
      </c>
      <c r="J23" s="335">
        <v>8314</v>
      </c>
      <c r="K23" s="750">
        <v>267.82529114533202</v>
      </c>
      <c r="L23" s="458"/>
      <c r="M23" s="504"/>
      <c r="N23" s="406"/>
      <c r="AD23" s="734" t="str">
        <f t="shared" si="1"/>
        <v>Viana do Castelo</v>
      </c>
      <c r="AE23" s="738">
        <f t="shared" si="2"/>
        <v>217.74086342229199</v>
      </c>
      <c r="AF23" s="738">
        <f t="shared" si="3"/>
        <v>252.7</v>
      </c>
      <c r="AG23" s="738">
        <f t="shared" si="4"/>
        <v>117.294655391121</v>
      </c>
      <c r="AH23" s="738">
        <f t="shared" si="0"/>
        <v>111.396784946582</v>
      </c>
      <c r="AI23" s="737"/>
      <c r="AJ23" s="737"/>
      <c r="AK23" s="737"/>
      <c r="AL23" s="737"/>
      <c r="AM23" s="734" t="str">
        <f t="shared" si="5"/>
        <v>Viana do Castelo</v>
      </c>
      <c r="AN23" s="739">
        <f t="shared" si="6"/>
        <v>117.294655391121</v>
      </c>
      <c r="AO23" s="739">
        <f t="shared" si="6"/>
        <v>111.396784946582</v>
      </c>
    </row>
    <row r="24" spans="1:41">
      <c r="A24" s="406"/>
      <c r="B24" s="467"/>
      <c r="C24" s="96" t="s">
        <v>65</v>
      </c>
      <c r="D24" s="414"/>
      <c r="E24" s="335">
        <v>1297</v>
      </c>
      <c r="F24" s="335">
        <v>1269</v>
      </c>
      <c r="G24" s="335">
        <v>1277</v>
      </c>
      <c r="H24" s="335">
        <v>1276</v>
      </c>
      <c r="I24" s="335">
        <v>1261</v>
      </c>
      <c r="J24" s="335">
        <v>1274</v>
      </c>
      <c r="K24" s="750">
        <v>217.74086342229199</v>
      </c>
      <c r="L24" s="458"/>
      <c r="M24" s="504"/>
      <c r="N24" s="406"/>
      <c r="AD24" s="734" t="str">
        <f t="shared" si="1"/>
        <v>Vila Real</v>
      </c>
      <c r="AE24" s="738">
        <f t="shared" si="2"/>
        <v>236.74985603543701</v>
      </c>
      <c r="AF24" s="738">
        <f t="shared" si="3"/>
        <v>252.7</v>
      </c>
      <c r="AG24" s="738">
        <f t="shared" si="4"/>
        <v>117.313949149442</v>
      </c>
      <c r="AH24" s="738">
        <f t="shared" si="0"/>
        <v>111.396784946582</v>
      </c>
      <c r="AI24" s="737"/>
      <c r="AJ24" s="737"/>
      <c r="AK24" s="737"/>
      <c r="AL24" s="737"/>
      <c r="AM24" s="734" t="str">
        <f t="shared" si="5"/>
        <v>Vila Real</v>
      </c>
      <c r="AN24" s="739">
        <f t="shared" si="6"/>
        <v>117.313949149442</v>
      </c>
      <c r="AO24" s="739">
        <f t="shared" si="6"/>
        <v>111.396784946582</v>
      </c>
    </row>
    <row r="25" spans="1:41">
      <c r="A25" s="406"/>
      <c r="B25" s="467"/>
      <c r="C25" s="96" t="s">
        <v>67</v>
      </c>
      <c r="D25" s="414"/>
      <c r="E25" s="335">
        <v>2697</v>
      </c>
      <c r="F25" s="335">
        <v>2712</v>
      </c>
      <c r="G25" s="335">
        <v>2716</v>
      </c>
      <c r="H25" s="335">
        <v>2713</v>
      </c>
      <c r="I25" s="335">
        <v>2695</v>
      </c>
      <c r="J25" s="335">
        <v>2709</v>
      </c>
      <c r="K25" s="750">
        <v>236.74985603543701</v>
      </c>
      <c r="L25" s="458"/>
      <c r="M25" s="504"/>
      <c r="N25" s="406"/>
      <c r="AD25" s="734" t="str">
        <f t="shared" si="1"/>
        <v>Viseu</v>
      </c>
      <c r="AE25" s="738">
        <f t="shared" si="2"/>
        <v>242.01682042355699</v>
      </c>
      <c r="AF25" s="738">
        <f t="shared" si="3"/>
        <v>252.7</v>
      </c>
      <c r="AG25" s="738">
        <f t="shared" si="4"/>
        <v>111.49852713178301</v>
      </c>
      <c r="AH25" s="738">
        <f t="shared" si="0"/>
        <v>111.396784946582</v>
      </c>
      <c r="AI25" s="737"/>
      <c r="AJ25" s="737"/>
      <c r="AK25" s="737"/>
      <c r="AL25" s="737"/>
      <c r="AM25" s="734" t="str">
        <f t="shared" si="5"/>
        <v>Viseu</v>
      </c>
      <c r="AN25" s="739">
        <f t="shared" si="6"/>
        <v>111.49852713178301</v>
      </c>
      <c r="AO25" s="739">
        <f t="shared" si="6"/>
        <v>111.396784946582</v>
      </c>
    </row>
    <row r="26" spans="1:41">
      <c r="A26" s="406"/>
      <c r="B26" s="467"/>
      <c r="C26" s="96" t="s">
        <v>77</v>
      </c>
      <c r="D26" s="414"/>
      <c r="E26" s="335">
        <v>3445</v>
      </c>
      <c r="F26" s="335">
        <v>3450</v>
      </c>
      <c r="G26" s="335">
        <v>3469</v>
      </c>
      <c r="H26" s="335">
        <v>3444</v>
      </c>
      <c r="I26" s="335">
        <v>3436</v>
      </c>
      <c r="J26" s="335">
        <v>3449</v>
      </c>
      <c r="K26" s="750">
        <v>242.01682042355699</v>
      </c>
      <c r="L26" s="458"/>
      <c r="M26" s="504"/>
      <c r="N26" s="406"/>
      <c r="AD26" s="734" t="str">
        <f t="shared" si="1"/>
        <v>Açores</v>
      </c>
      <c r="AE26" s="738">
        <f t="shared" si="2"/>
        <v>269.99369652945899</v>
      </c>
      <c r="AF26" s="738">
        <f t="shared" si="3"/>
        <v>252.7</v>
      </c>
      <c r="AG26" s="738">
        <f t="shared" si="4"/>
        <v>80.872785513973497</v>
      </c>
      <c r="AH26" s="738">
        <f t="shared" si="0"/>
        <v>111.396784946582</v>
      </c>
      <c r="AI26" s="737"/>
      <c r="AJ26" s="737"/>
      <c r="AK26" s="737"/>
      <c r="AL26" s="737"/>
      <c r="AM26" s="734" t="str">
        <f t="shared" si="5"/>
        <v>Açores</v>
      </c>
      <c r="AN26" s="739">
        <f t="shared" si="6"/>
        <v>80.872785513973497</v>
      </c>
      <c r="AO26" s="739">
        <f t="shared" si="6"/>
        <v>111.396784946582</v>
      </c>
    </row>
    <row r="27" spans="1:41">
      <c r="A27" s="406"/>
      <c r="B27" s="467"/>
      <c r="C27" s="96" t="s">
        <v>131</v>
      </c>
      <c r="D27" s="414"/>
      <c r="E27" s="335">
        <v>6175</v>
      </c>
      <c r="F27" s="335">
        <v>6188</v>
      </c>
      <c r="G27" s="335">
        <v>6257</v>
      </c>
      <c r="H27" s="335">
        <v>6270</v>
      </c>
      <c r="I27" s="335">
        <v>6248</v>
      </c>
      <c r="J27" s="335">
        <v>6196</v>
      </c>
      <c r="K27" s="750">
        <v>269.99369652945899</v>
      </c>
      <c r="L27" s="458"/>
      <c r="M27" s="504"/>
      <c r="N27" s="406"/>
      <c r="AD27" s="734" t="str">
        <f>+C28</f>
        <v>Madeira</v>
      </c>
      <c r="AE27" s="738">
        <f>+K28</f>
        <v>257.73345572354202</v>
      </c>
      <c r="AF27" s="738">
        <f t="shared" si="3"/>
        <v>252.7</v>
      </c>
      <c r="AG27" s="738">
        <f>+K65</f>
        <v>107.918236491069</v>
      </c>
      <c r="AH27" s="738">
        <f t="shared" si="0"/>
        <v>111.396784946582</v>
      </c>
      <c r="AI27" s="737"/>
      <c r="AJ27" s="737"/>
      <c r="AK27" s="737"/>
      <c r="AL27" s="737"/>
      <c r="AM27" s="734" t="str">
        <f t="shared" si="5"/>
        <v>Madeira</v>
      </c>
      <c r="AN27" s="739">
        <f t="shared" si="6"/>
        <v>107.918236491069</v>
      </c>
      <c r="AO27" s="739">
        <f t="shared" si="6"/>
        <v>111.396784946582</v>
      </c>
    </row>
    <row r="28" spans="1:41">
      <c r="A28" s="406"/>
      <c r="B28" s="467"/>
      <c r="C28" s="96" t="s">
        <v>132</v>
      </c>
      <c r="D28" s="414"/>
      <c r="E28" s="335">
        <v>1854</v>
      </c>
      <c r="F28" s="335">
        <v>1848</v>
      </c>
      <c r="G28" s="335">
        <v>1864</v>
      </c>
      <c r="H28" s="335">
        <v>1840</v>
      </c>
      <c r="I28" s="335">
        <v>1869</v>
      </c>
      <c r="J28" s="335">
        <v>1855</v>
      </c>
      <c r="K28" s="750">
        <v>257.73345572354202</v>
      </c>
      <c r="L28" s="458"/>
      <c r="M28" s="504"/>
      <c r="N28" s="406"/>
      <c r="AD28" s="677"/>
      <c r="AE28" s="724"/>
      <c r="AG28" s="724"/>
    </row>
    <row r="29" spans="1:41" ht="3.75" customHeight="1">
      <c r="A29" s="406"/>
      <c r="B29" s="467"/>
      <c r="C29" s="96"/>
      <c r="D29" s="414"/>
      <c r="E29" s="335"/>
      <c r="F29" s="335"/>
      <c r="G29" s="335"/>
      <c r="H29" s="335"/>
      <c r="I29" s="335"/>
      <c r="J29" s="335"/>
      <c r="K29" s="336"/>
      <c r="L29" s="458"/>
      <c r="M29" s="504"/>
      <c r="N29" s="406"/>
      <c r="AD29" s="677"/>
      <c r="AE29" s="724"/>
      <c r="AG29" s="724"/>
    </row>
    <row r="30" spans="1:41" ht="15.75" customHeight="1">
      <c r="A30" s="406"/>
      <c r="B30" s="467"/>
      <c r="C30" s="726"/>
      <c r="D30" s="766" t="s">
        <v>386</v>
      </c>
      <c r="E30" s="726"/>
      <c r="F30" s="726"/>
      <c r="G30" s="1765" t="s">
        <v>586</v>
      </c>
      <c r="H30" s="1765"/>
      <c r="I30" s="1765"/>
      <c r="J30" s="1765"/>
      <c r="K30" s="728"/>
      <c r="L30" s="728"/>
      <c r="M30" s="729"/>
      <c r="N30" s="406"/>
      <c r="AD30" s="677"/>
      <c r="AE30" s="724"/>
      <c r="AG30" s="724"/>
    </row>
    <row r="31" spans="1:41">
      <c r="A31" s="406"/>
      <c r="B31" s="725"/>
      <c r="C31" s="726"/>
      <c r="D31" s="726"/>
      <c r="E31" s="726"/>
      <c r="F31" s="726"/>
      <c r="G31" s="726"/>
      <c r="H31" s="726"/>
      <c r="I31" s="727"/>
      <c r="J31" s="727"/>
      <c r="K31" s="728"/>
      <c r="L31" s="728"/>
      <c r="M31" s="729"/>
      <c r="N31" s="406"/>
    </row>
    <row r="32" spans="1:41" ht="12" customHeight="1">
      <c r="A32" s="406"/>
      <c r="B32" s="467"/>
      <c r="C32" s="726"/>
      <c r="D32" s="726"/>
      <c r="E32" s="726"/>
      <c r="F32" s="726"/>
      <c r="G32" s="726"/>
      <c r="H32" s="726"/>
      <c r="I32" s="727"/>
      <c r="J32" s="727"/>
      <c r="K32" s="728"/>
      <c r="L32" s="728"/>
      <c r="M32" s="729"/>
      <c r="N32" s="406"/>
    </row>
    <row r="33" spans="1:41" ht="12" customHeight="1">
      <c r="A33" s="406"/>
      <c r="B33" s="467"/>
      <c r="C33" s="726"/>
      <c r="D33" s="726"/>
      <c r="E33" s="726"/>
      <c r="F33" s="726"/>
      <c r="G33" s="726"/>
      <c r="H33" s="726"/>
      <c r="I33" s="727"/>
      <c r="J33" s="727"/>
      <c r="K33" s="728"/>
      <c r="L33" s="728"/>
      <c r="M33" s="729"/>
      <c r="N33" s="406"/>
    </row>
    <row r="34" spans="1:41" ht="12" customHeight="1">
      <c r="A34" s="406"/>
      <c r="B34" s="467"/>
      <c r="C34" s="726"/>
      <c r="D34" s="726"/>
      <c r="E34" s="726"/>
      <c r="F34" s="726"/>
      <c r="G34" s="726"/>
      <c r="H34" s="726"/>
      <c r="I34" s="727"/>
      <c r="J34" s="727"/>
      <c r="K34" s="728"/>
      <c r="L34" s="728"/>
      <c r="M34" s="729"/>
      <c r="N34" s="406"/>
    </row>
    <row r="35" spans="1:41" ht="12" customHeight="1">
      <c r="A35" s="406"/>
      <c r="B35" s="467"/>
      <c r="C35" s="726"/>
      <c r="D35" s="726"/>
      <c r="E35" s="726"/>
      <c r="F35" s="726"/>
      <c r="G35" s="726"/>
      <c r="H35" s="726"/>
      <c r="I35" s="727"/>
      <c r="J35" s="727"/>
      <c r="K35" s="728"/>
      <c r="L35" s="728"/>
      <c r="M35" s="729"/>
      <c r="N35" s="406"/>
    </row>
    <row r="36" spans="1:41" ht="27" customHeight="1">
      <c r="A36" s="406"/>
      <c r="B36" s="467"/>
      <c r="C36" s="726"/>
      <c r="D36" s="726"/>
      <c r="E36" s="726"/>
      <c r="F36" s="726"/>
      <c r="G36" s="726"/>
      <c r="H36" s="726"/>
      <c r="I36" s="727"/>
      <c r="J36" s="727"/>
      <c r="K36" s="728"/>
      <c r="L36" s="728"/>
      <c r="M36" s="729"/>
      <c r="N36" s="406"/>
      <c r="AK36" s="433"/>
      <c r="AL36" s="433"/>
      <c r="AM36" s="433"/>
      <c r="AN36" s="433"/>
      <c r="AO36" s="433"/>
    </row>
    <row r="37" spans="1:41" ht="12" customHeight="1">
      <c r="A37" s="406"/>
      <c r="B37" s="467"/>
      <c r="C37" s="726"/>
      <c r="D37" s="726"/>
      <c r="E37" s="726"/>
      <c r="F37" s="726"/>
      <c r="G37" s="726"/>
      <c r="H37" s="726"/>
      <c r="I37" s="727"/>
      <c r="J37" s="727"/>
      <c r="K37" s="728"/>
      <c r="L37" s="728"/>
      <c r="M37" s="729"/>
      <c r="N37" s="406"/>
      <c r="AK37" s="433"/>
      <c r="AL37" s="433"/>
      <c r="AM37" s="433"/>
      <c r="AN37" s="433"/>
      <c r="AO37" s="433"/>
    </row>
    <row r="38" spans="1:41" ht="12" customHeight="1">
      <c r="A38" s="406"/>
      <c r="B38" s="467"/>
      <c r="C38" s="726"/>
      <c r="D38" s="726"/>
      <c r="E38" s="726"/>
      <c r="F38" s="726"/>
      <c r="G38" s="726"/>
      <c r="H38" s="726"/>
      <c r="I38" s="727"/>
      <c r="J38" s="727"/>
      <c r="K38" s="728"/>
      <c r="L38" s="728"/>
      <c r="M38" s="729"/>
      <c r="N38" s="406"/>
      <c r="AK38" s="433"/>
      <c r="AL38" s="433"/>
      <c r="AM38" s="433"/>
      <c r="AN38" s="433"/>
      <c r="AO38" s="433"/>
    </row>
    <row r="39" spans="1:41" ht="12" customHeight="1">
      <c r="A39" s="406"/>
      <c r="B39" s="467"/>
      <c r="C39" s="730"/>
      <c r="D39" s="730"/>
      <c r="E39" s="730"/>
      <c r="F39" s="730"/>
      <c r="G39" s="730"/>
      <c r="H39" s="730"/>
      <c r="I39" s="730"/>
      <c r="J39" s="730"/>
      <c r="K39" s="731"/>
      <c r="L39" s="732"/>
      <c r="M39" s="733"/>
      <c r="N39" s="406"/>
      <c r="AK39" s="433"/>
      <c r="AL39" s="433"/>
      <c r="AM39" s="433"/>
      <c r="AN39" s="433"/>
      <c r="AO39" s="433"/>
    </row>
    <row r="40" spans="1:41" ht="3" customHeight="1" thickBot="1">
      <c r="A40" s="406"/>
      <c r="B40" s="467"/>
      <c r="C40" s="458"/>
      <c r="D40" s="458"/>
      <c r="E40" s="458"/>
      <c r="F40" s="458"/>
      <c r="G40" s="458"/>
      <c r="H40" s="458"/>
      <c r="I40" s="458"/>
      <c r="J40" s="458"/>
      <c r="K40" s="678"/>
      <c r="L40" s="470"/>
      <c r="M40" s="524"/>
      <c r="N40" s="406"/>
      <c r="AK40" s="433"/>
      <c r="AL40" s="433"/>
      <c r="AM40" s="433"/>
      <c r="AN40" s="433"/>
      <c r="AO40" s="433"/>
    </row>
    <row r="41" spans="1:41" ht="13.5" customHeight="1" thickBot="1">
      <c r="A41" s="406"/>
      <c r="B41" s="467"/>
      <c r="C41" s="1760" t="s">
        <v>312</v>
      </c>
      <c r="D41" s="1761"/>
      <c r="E41" s="1761"/>
      <c r="F41" s="1761"/>
      <c r="G41" s="1761"/>
      <c r="H41" s="1761"/>
      <c r="I41" s="1761"/>
      <c r="J41" s="1761"/>
      <c r="K41" s="1761"/>
      <c r="L41" s="1762"/>
      <c r="M41" s="524"/>
      <c r="N41" s="406"/>
      <c r="AK41" s="433"/>
      <c r="AL41" s="433"/>
      <c r="AM41" s="433"/>
      <c r="AN41" s="433"/>
      <c r="AO41" s="433"/>
    </row>
    <row r="42" spans="1:41" s="406" customFormat="1" ht="6.75" customHeight="1">
      <c r="B42" s="467"/>
      <c r="C42" s="1652" t="s">
        <v>134</v>
      </c>
      <c r="D42" s="1652"/>
      <c r="E42" s="679"/>
      <c r="F42" s="679"/>
      <c r="G42" s="679"/>
      <c r="H42" s="679"/>
      <c r="I42" s="679"/>
      <c r="J42" s="679"/>
      <c r="K42" s="680"/>
      <c r="L42" s="680"/>
      <c r="M42" s="524"/>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33"/>
      <c r="AL42" s="433"/>
      <c r="AM42" s="433"/>
      <c r="AN42" s="433"/>
      <c r="AO42" s="433"/>
    </row>
    <row r="43" spans="1:41" ht="10.5" customHeight="1">
      <c r="A43" s="406"/>
      <c r="B43" s="467"/>
      <c r="C43" s="1652"/>
      <c r="D43" s="1652"/>
      <c r="E43" s="1768">
        <v>2016</v>
      </c>
      <c r="F43" s="1768"/>
      <c r="G43" s="1768"/>
      <c r="H43" s="1768"/>
      <c r="I43" s="1768"/>
      <c r="J43" s="1768"/>
      <c r="K43" s="1763" t="str">
        <f xml:space="preserve"> CONCATENATE("valor médio de ",J7,F6)</f>
        <v>valor médio de nov.</v>
      </c>
      <c r="L43" s="424"/>
      <c r="M43" s="416"/>
      <c r="N43" s="406"/>
      <c r="AK43" s="433"/>
      <c r="AL43" s="433"/>
      <c r="AM43" s="433"/>
      <c r="AN43" s="433"/>
      <c r="AO43" s="433"/>
    </row>
    <row r="44" spans="1:41" ht="15" customHeight="1">
      <c r="A44" s="406"/>
      <c r="B44" s="467"/>
      <c r="C44" s="421"/>
      <c r="D44" s="421"/>
      <c r="E44" s="745" t="str">
        <f t="shared" ref="E44:J44" si="7">+E7</f>
        <v>jun.</v>
      </c>
      <c r="F44" s="745" t="str">
        <f t="shared" si="7"/>
        <v>jul.</v>
      </c>
      <c r="G44" s="745" t="str">
        <f t="shared" si="7"/>
        <v>ago.</v>
      </c>
      <c r="H44" s="745" t="str">
        <f t="shared" si="7"/>
        <v>set.</v>
      </c>
      <c r="I44" s="745" t="str">
        <f t="shared" si="7"/>
        <v>out.</v>
      </c>
      <c r="J44" s="745" t="str">
        <f t="shared" si="7"/>
        <v>nov.</v>
      </c>
      <c r="K44" s="1764" t="e">
        <f xml:space="preserve"> CONCATENATE("valor médio de ",#REF!,#REF!)</f>
        <v>#REF!</v>
      </c>
      <c r="L44" s="424"/>
      <c r="M44" s="524"/>
      <c r="N44" s="406"/>
      <c r="AK44" s="433"/>
      <c r="AL44" s="433"/>
      <c r="AM44" s="433"/>
      <c r="AN44" s="433"/>
      <c r="AO44" s="433"/>
    </row>
    <row r="45" spans="1:41" s="429" customFormat="1" ht="13.5" customHeight="1">
      <c r="A45" s="426"/>
      <c r="B45" s="681"/>
      <c r="C45" s="669" t="s">
        <v>68</v>
      </c>
      <c r="D45" s="491"/>
      <c r="E45" s="383">
        <v>212808</v>
      </c>
      <c r="F45" s="383">
        <v>215112</v>
      </c>
      <c r="G45" s="383">
        <v>216894</v>
      </c>
      <c r="H45" s="383">
        <v>215322</v>
      </c>
      <c r="I45" s="383">
        <v>212994</v>
      </c>
      <c r="J45" s="383">
        <v>214058</v>
      </c>
      <c r="K45" s="767">
        <v>111.396784946582</v>
      </c>
      <c r="L45" s="338"/>
      <c r="M45" s="682"/>
      <c r="N45" s="426"/>
      <c r="O45" s="784"/>
      <c r="P45" s="783"/>
      <c r="Q45" s="784"/>
      <c r="R45" s="784"/>
      <c r="S45" s="411"/>
      <c r="T45" s="411"/>
      <c r="U45" s="411"/>
      <c r="V45" s="411"/>
      <c r="W45" s="411"/>
      <c r="X45" s="411"/>
      <c r="Y45" s="411"/>
      <c r="Z45" s="411"/>
      <c r="AA45" s="411"/>
      <c r="AB45" s="411"/>
      <c r="AC45" s="411"/>
      <c r="AD45" s="411"/>
      <c r="AE45" s="411"/>
      <c r="AF45" s="411"/>
      <c r="AG45" s="411"/>
      <c r="AH45" s="411"/>
      <c r="AI45" s="411"/>
      <c r="AJ45" s="411"/>
      <c r="AK45" s="433"/>
      <c r="AL45" s="433"/>
      <c r="AM45" s="433"/>
      <c r="AN45" s="746"/>
      <c r="AO45" s="746"/>
    </row>
    <row r="46" spans="1:41" ht="15" customHeight="1">
      <c r="A46" s="406"/>
      <c r="B46" s="467"/>
      <c r="C46" s="96" t="s">
        <v>62</v>
      </c>
      <c r="D46" s="414"/>
      <c r="E46" s="335">
        <v>10621</v>
      </c>
      <c r="F46" s="335">
        <v>10927</v>
      </c>
      <c r="G46" s="335">
        <v>10990</v>
      </c>
      <c r="H46" s="335">
        <v>10997</v>
      </c>
      <c r="I46" s="335">
        <v>10931</v>
      </c>
      <c r="J46" s="335">
        <v>10835</v>
      </c>
      <c r="K46" s="751">
        <v>118.595483426683</v>
      </c>
      <c r="L46" s="338"/>
      <c r="M46" s="524"/>
      <c r="N46" s="406"/>
      <c r="AK46" s="433"/>
      <c r="AL46" s="433"/>
      <c r="AM46" s="433"/>
      <c r="AN46" s="433"/>
      <c r="AO46" s="433"/>
    </row>
    <row r="47" spans="1:41" ht="11.65" customHeight="1">
      <c r="A47" s="406"/>
      <c r="B47" s="467"/>
      <c r="C47" s="96" t="s">
        <v>55</v>
      </c>
      <c r="D47" s="414"/>
      <c r="E47" s="335">
        <v>4670</v>
      </c>
      <c r="F47" s="335">
        <v>4770</v>
      </c>
      <c r="G47" s="335">
        <v>4852</v>
      </c>
      <c r="H47" s="335">
        <v>4793</v>
      </c>
      <c r="I47" s="335">
        <v>4682</v>
      </c>
      <c r="J47" s="335">
        <v>4733</v>
      </c>
      <c r="K47" s="751">
        <v>109.826677796327</v>
      </c>
      <c r="L47" s="338"/>
      <c r="M47" s="524"/>
      <c r="N47" s="406"/>
      <c r="AK47" s="433"/>
      <c r="AL47" s="433"/>
      <c r="AM47" s="433"/>
      <c r="AN47" s="433"/>
      <c r="AO47" s="433"/>
    </row>
    <row r="48" spans="1:41" ht="11.65" customHeight="1">
      <c r="A48" s="406"/>
      <c r="B48" s="467"/>
      <c r="C48" s="96" t="s">
        <v>64</v>
      </c>
      <c r="D48" s="414"/>
      <c r="E48" s="335">
        <v>6554</v>
      </c>
      <c r="F48" s="335">
        <v>6605</v>
      </c>
      <c r="G48" s="335">
        <v>6606</v>
      </c>
      <c r="H48" s="335">
        <v>6459</v>
      </c>
      <c r="I48" s="335">
        <v>6250</v>
      </c>
      <c r="J48" s="335">
        <v>6291</v>
      </c>
      <c r="K48" s="751">
        <v>116.243771708241</v>
      </c>
      <c r="L48" s="338"/>
      <c r="M48" s="524"/>
      <c r="N48" s="406"/>
      <c r="AK48" s="433"/>
      <c r="AL48" s="433"/>
      <c r="AM48" s="433"/>
      <c r="AN48" s="433"/>
      <c r="AO48" s="433"/>
    </row>
    <row r="49" spans="1:41" ht="11.65" customHeight="1">
      <c r="A49" s="406"/>
      <c r="B49" s="467"/>
      <c r="C49" s="96" t="s">
        <v>66</v>
      </c>
      <c r="D49" s="414"/>
      <c r="E49" s="335">
        <v>1938</v>
      </c>
      <c r="F49" s="335">
        <v>1974</v>
      </c>
      <c r="G49" s="335">
        <v>1985</v>
      </c>
      <c r="H49" s="335">
        <v>1930</v>
      </c>
      <c r="I49" s="335">
        <v>1953</v>
      </c>
      <c r="J49" s="335">
        <v>1984</v>
      </c>
      <c r="K49" s="751">
        <v>116.54334837092701</v>
      </c>
      <c r="L49" s="683"/>
      <c r="M49" s="406"/>
      <c r="N49" s="406"/>
      <c r="AK49" s="433"/>
      <c r="AL49" s="433"/>
      <c r="AM49" s="433"/>
      <c r="AN49" s="433"/>
      <c r="AO49" s="433"/>
    </row>
    <row r="50" spans="1:41" ht="11.65" customHeight="1">
      <c r="A50" s="406"/>
      <c r="B50" s="467"/>
      <c r="C50" s="96" t="s">
        <v>75</v>
      </c>
      <c r="D50" s="414"/>
      <c r="E50" s="335">
        <v>3289</v>
      </c>
      <c r="F50" s="335">
        <v>3364</v>
      </c>
      <c r="G50" s="335">
        <v>3475</v>
      </c>
      <c r="H50" s="335">
        <v>3480</v>
      </c>
      <c r="I50" s="335">
        <v>3323</v>
      </c>
      <c r="J50" s="335">
        <v>3364</v>
      </c>
      <c r="K50" s="751">
        <v>112.866184553081</v>
      </c>
      <c r="L50" s="683"/>
      <c r="M50" s="406"/>
      <c r="N50" s="406"/>
      <c r="AK50" s="433"/>
      <c r="AL50" s="433"/>
      <c r="AM50" s="433"/>
      <c r="AN50" s="433"/>
      <c r="AO50" s="433"/>
    </row>
    <row r="51" spans="1:41" ht="11.65" customHeight="1">
      <c r="A51" s="406"/>
      <c r="B51" s="467"/>
      <c r="C51" s="96" t="s">
        <v>61</v>
      </c>
      <c r="D51" s="414"/>
      <c r="E51" s="335">
        <v>6354</v>
      </c>
      <c r="F51" s="335">
        <v>6420</v>
      </c>
      <c r="G51" s="335">
        <v>6333</v>
      </c>
      <c r="H51" s="335">
        <v>6363</v>
      </c>
      <c r="I51" s="335">
        <v>6456</v>
      </c>
      <c r="J51" s="335">
        <v>6387</v>
      </c>
      <c r="K51" s="751">
        <v>120.803886570855</v>
      </c>
      <c r="L51" s="683"/>
      <c r="M51" s="406"/>
      <c r="N51" s="406"/>
      <c r="AK51" s="433"/>
      <c r="AL51" s="433"/>
      <c r="AM51" s="433"/>
      <c r="AN51" s="433"/>
      <c r="AO51" s="433"/>
    </row>
    <row r="52" spans="1:41" ht="11.65" customHeight="1">
      <c r="A52" s="406"/>
      <c r="B52" s="467"/>
      <c r="C52" s="96" t="s">
        <v>56</v>
      </c>
      <c r="D52" s="414"/>
      <c r="E52" s="335">
        <v>3666</v>
      </c>
      <c r="F52" s="335">
        <v>3796</v>
      </c>
      <c r="G52" s="335">
        <v>3735</v>
      </c>
      <c r="H52" s="335">
        <v>3673</v>
      </c>
      <c r="I52" s="335">
        <v>3733</v>
      </c>
      <c r="J52" s="335">
        <v>3736</v>
      </c>
      <c r="K52" s="751">
        <v>107.955564048498</v>
      </c>
      <c r="L52" s="683"/>
      <c r="M52" s="406"/>
      <c r="N52" s="406"/>
    </row>
    <row r="53" spans="1:41" ht="11.65" customHeight="1">
      <c r="A53" s="406"/>
      <c r="B53" s="467"/>
      <c r="C53" s="96" t="s">
        <v>74</v>
      </c>
      <c r="D53" s="414"/>
      <c r="E53" s="335">
        <v>6055</v>
      </c>
      <c r="F53" s="335">
        <v>5981</v>
      </c>
      <c r="G53" s="335">
        <v>6019</v>
      </c>
      <c r="H53" s="335">
        <v>5953</v>
      </c>
      <c r="I53" s="335">
        <v>5885</v>
      </c>
      <c r="J53" s="335">
        <v>5989</v>
      </c>
      <c r="K53" s="751">
        <v>116.051050986842</v>
      </c>
      <c r="L53" s="683"/>
      <c r="M53" s="406"/>
      <c r="N53" s="406"/>
    </row>
    <row r="54" spans="1:41" ht="11.65" customHeight="1">
      <c r="A54" s="406"/>
      <c r="B54" s="467"/>
      <c r="C54" s="96" t="s">
        <v>76</v>
      </c>
      <c r="D54" s="414"/>
      <c r="E54" s="335">
        <v>2886</v>
      </c>
      <c r="F54" s="335">
        <v>2944</v>
      </c>
      <c r="G54" s="335">
        <v>3032</v>
      </c>
      <c r="H54" s="335">
        <v>3089</v>
      </c>
      <c r="I54" s="335">
        <v>2945</v>
      </c>
      <c r="J54" s="335">
        <v>3017</v>
      </c>
      <c r="K54" s="751">
        <v>107.363605246321</v>
      </c>
      <c r="L54" s="683"/>
      <c r="M54" s="406"/>
      <c r="N54" s="406"/>
    </row>
    <row r="55" spans="1:41" ht="11.65" customHeight="1">
      <c r="A55" s="406"/>
      <c r="B55" s="467"/>
      <c r="C55" s="96" t="s">
        <v>60</v>
      </c>
      <c r="D55" s="414"/>
      <c r="E55" s="335">
        <v>4302</v>
      </c>
      <c r="F55" s="335">
        <v>4220</v>
      </c>
      <c r="G55" s="335">
        <v>4124</v>
      </c>
      <c r="H55" s="335">
        <v>4133</v>
      </c>
      <c r="I55" s="335">
        <v>4020</v>
      </c>
      <c r="J55" s="335">
        <v>4018</v>
      </c>
      <c r="K55" s="751">
        <v>116.289636274269</v>
      </c>
      <c r="L55" s="683"/>
      <c r="M55" s="406"/>
      <c r="N55" s="406"/>
    </row>
    <row r="56" spans="1:41" ht="11.65" customHeight="1">
      <c r="A56" s="406"/>
      <c r="B56" s="467"/>
      <c r="C56" s="96" t="s">
        <v>59</v>
      </c>
      <c r="D56" s="414"/>
      <c r="E56" s="335">
        <v>36158</v>
      </c>
      <c r="F56" s="335">
        <v>36395</v>
      </c>
      <c r="G56" s="335">
        <v>36810</v>
      </c>
      <c r="H56" s="335">
        <v>36593</v>
      </c>
      <c r="I56" s="335">
        <v>36047</v>
      </c>
      <c r="J56" s="335">
        <v>36176</v>
      </c>
      <c r="K56" s="751">
        <v>115.08662314961499</v>
      </c>
      <c r="L56" s="683"/>
      <c r="M56" s="406"/>
      <c r="N56" s="406"/>
    </row>
    <row r="57" spans="1:41" ht="11.65" customHeight="1">
      <c r="A57" s="406"/>
      <c r="B57" s="467"/>
      <c r="C57" s="96" t="s">
        <v>57</v>
      </c>
      <c r="D57" s="414"/>
      <c r="E57" s="335">
        <v>3098</v>
      </c>
      <c r="F57" s="335">
        <v>3196</v>
      </c>
      <c r="G57" s="335">
        <v>3236</v>
      </c>
      <c r="H57" s="335">
        <v>3285</v>
      </c>
      <c r="I57" s="335">
        <v>3222</v>
      </c>
      <c r="J57" s="335">
        <v>3306</v>
      </c>
      <c r="K57" s="751">
        <v>112.077103712434</v>
      </c>
      <c r="L57" s="683"/>
      <c r="M57" s="406"/>
      <c r="N57" s="406"/>
    </row>
    <row r="58" spans="1:41" ht="11.65" customHeight="1">
      <c r="A58" s="406"/>
      <c r="B58" s="467"/>
      <c r="C58" s="96" t="s">
        <v>63</v>
      </c>
      <c r="D58" s="414"/>
      <c r="E58" s="335">
        <v>61372</v>
      </c>
      <c r="F58" s="335">
        <v>62258</v>
      </c>
      <c r="G58" s="335">
        <v>63041</v>
      </c>
      <c r="H58" s="335">
        <v>62645</v>
      </c>
      <c r="I58" s="335">
        <v>61915</v>
      </c>
      <c r="J58" s="335">
        <v>62137</v>
      </c>
      <c r="K58" s="751">
        <v>113.126368742878</v>
      </c>
      <c r="L58" s="683"/>
      <c r="M58" s="406"/>
      <c r="N58" s="406"/>
    </row>
    <row r="59" spans="1:41" ht="11.65" customHeight="1">
      <c r="A59" s="406"/>
      <c r="B59" s="467"/>
      <c r="C59" s="96" t="s">
        <v>79</v>
      </c>
      <c r="D59" s="414"/>
      <c r="E59" s="335">
        <v>5776</v>
      </c>
      <c r="F59" s="335">
        <v>5716</v>
      </c>
      <c r="G59" s="335">
        <v>5749</v>
      </c>
      <c r="H59" s="335">
        <v>5489</v>
      </c>
      <c r="I59" s="335">
        <v>5530</v>
      </c>
      <c r="J59" s="335">
        <v>5734</v>
      </c>
      <c r="K59" s="751">
        <v>111.977955915275</v>
      </c>
      <c r="L59" s="683"/>
      <c r="M59" s="406"/>
      <c r="N59" s="406"/>
    </row>
    <row r="60" spans="1:41" ht="11.65" customHeight="1">
      <c r="A60" s="406"/>
      <c r="B60" s="467"/>
      <c r="C60" s="96" t="s">
        <v>58</v>
      </c>
      <c r="D60" s="414"/>
      <c r="E60" s="335">
        <v>18690</v>
      </c>
      <c r="F60" s="335">
        <v>18968</v>
      </c>
      <c r="G60" s="335">
        <v>18949</v>
      </c>
      <c r="H60" s="335">
        <v>18668</v>
      </c>
      <c r="I60" s="335">
        <v>18401</v>
      </c>
      <c r="J60" s="335">
        <v>18453</v>
      </c>
      <c r="K60" s="751">
        <v>119.48708174547799</v>
      </c>
      <c r="L60" s="683"/>
      <c r="M60" s="406"/>
      <c r="N60" s="406"/>
    </row>
    <row r="61" spans="1:41" ht="11.65" customHeight="1">
      <c r="A61" s="406"/>
      <c r="B61" s="467"/>
      <c r="C61" s="96" t="s">
        <v>65</v>
      </c>
      <c r="D61" s="414"/>
      <c r="E61" s="335">
        <v>2339</v>
      </c>
      <c r="F61" s="335">
        <v>2260</v>
      </c>
      <c r="G61" s="335">
        <v>2311</v>
      </c>
      <c r="H61" s="335">
        <v>2303</v>
      </c>
      <c r="I61" s="335">
        <v>2295</v>
      </c>
      <c r="J61" s="335">
        <v>2330</v>
      </c>
      <c r="K61" s="751">
        <v>117.294655391121</v>
      </c>
      <c r="L61" s="683"/>
      <c r="M61" s="406"/>
      <c r="N61" s="406"/>
    </row>
    <row r="62" spans="1:41" ht="11.65" customHeight="1">
      <c r="A62" s="406"/>
      <c r="B62" s="467"/>
      <c r="C62" s="96" t="s">
        <v>67</v>
      </c>
      <c r="D62" s="414"/>
      <c r="E62" s="335">
        <v>5372</v>
      </c>
      <c r="F62" s="335">
        <v>5409</v>
      </c>
      <c r="G62" s="335">
        <v>5445</v>
      </c>
      <c r="H62" s="335">
        <v>5429</v>
      </c>
      <c r="I62" s="335">
        <v>5346</v>
      </c>
      <c r="J62" s="335">
        <v>5406</v>
      </c>
      <c r="K62" s="751">
        <v>117.313949149442</v>
      </c>
      <c r="L62" s="683"/>
      <c r="M62" s="406"/>
      <c r="N62" s="406"/>
    </row>
    <row r="63" spans="1:41" ht="11.65" customHeight="1">
      <c r="A63" s="406"/>
      <c r="B63" s="467"/>
      <c r="C63" s="96" t="s">
        <v>77</v>
      </c>
      <c r="D63" s="414"/>
      <c r="E63" s="335">
        <v>7391</v>
      </c>
      <c r="F63" s="335">
        <v>7459</v>
      </c>
      <c r="G63" s="335">
        <v>7501</v>
      </c>
      <c r="H63" s="335">
        <v>7440</v>
      </c>
      <c r="I63" s="335">
        <v>7402</v>
      </c>
      <c r="J63" s="335">
        <v>7465</v>
      </c>
      <c r="K63" s="751">
        <v>111.49852713178301</v>
      </c>
      <c r="L63" s="683"/>
      <c r="M63" s="406"/>
      <c r="N63" s="406"/>
    </row>
    <row r="64" spans="1:41" ht="11.25" customHeight="1">
      <c r="A64" s="406"/>
      <c r="B64" s="467"/>
      <c r="C64" s="96" t="s">
        <v>131</v>
      </c>
      <c r="D64" s="414"/>
      <c r="E64" s="335">
        <v>17976</v>
      </c>
      <c r="F64" s="335">
        <v>18158</v>
      </c>
      <c r="G64" s="335">
        <v>18327</v>
      </c>
      <c r="H64" s="335">
        <v>18299</v>
      </c>
      <c r="I64" s="335">
        <v>18279</v>
      </c>
      <c r="J64" s="335">
        <v>18307</v>
      </c>
      <c r="K64" s="751">
        <v>80.872785513973497</v>
      </c>
      <c r="L64" s="683"/>
      <c r="M64" s="406"/>
      <c r="N64" s="406"/>
    </row>
    <row r="65" spans="1:15" ht="11.65" customHeight="1">
      <c r="A65" s="406"/>
      <c r="B65" s="467"/>
      <c r="C65" s="96" t="s">
        <v>132</v>
      </c>
      <c r="D65" s="414"/>
      <c r="E65" s="335">
        <v>4301</v>
      </c>
      <c r="F65" s="335">
        <v>4292</v>
      </c>
      <c r="G65" s="335">
        <v>4374</v>
      </c>
      <c r="H65" s="335">
        <v>4301</v>
      </c>
      <c r="I65" s="335">
        <v>4379</v>
      </c>
      <c r="J65" s="335">
        <v>4390</v>
      </c>
      <c r="K65" s="751">
        <v>107.918236491069</v>
      </c>
      <c r="L65" s="683"/>
      <c r="M65" s="406"/>
      <c r="N65" s="406"/>
    </row>
    <row r="66" spans="1:15" s="686" customFormat="1" ht="7.5" customHeight="1">
      <c r="A66" s="684"/>
      <c r="B66" s="685"/>
      <c r="C66" s="1766" t="s">
        <v>587</v>
      </c>
      <c r="D66" s="1766"/>
      <c r="E66" s="1766"/>
      <c r="F66" s="1766"/>
      <c r="G66" s="1766"/>
      <c r="H66" s="1766"/>
      <c r="I66" s="1766"/>
      <c r="J66" s="1766"/>
      <c r="K66" s="1767"/>
      <c r="L66" s="1767"/>
      <c r="M66" s="1767"/>
      <c r="N66" s="1767"/>
      <c r="O66" s="1767"/>
    </row>
    <row r="67" spans="1:15" ht="13.5" customHeight="1">
      <c r="A67" s="406"/>
      <c r="B67" s="685"/>
      <c r="C67" s="472" t="s">
        <v>436</v>
      </c>
      <c r="D67" s="414"/>
      <c r="E67" s="687"/>
      <c r="F67" s="687"/>
      <c r="G67" s="687"/>
      <c r="H67" s="687"/>
      <c r="I67" s="449" t="s">
        <v>135</v>
      </c>
      <c r="J67" s="577"/>
      <c r="K67" s="577"/>
      <c r="L67" s="577"/>
      <c r="M67" s="524"/>
      <c r="N67" s="406"/>
    </row>
    <row r="68" spans="1:15" ht="9" customHeight="1">
      <c r="A68" s="406"/>
      <c r="B68" s="688"/>
      <c r="C68" s="689" t="s">
        <v>243</v>
      </c>
      <c r="D68" s="414"/>
      <c r="E68" s="687"/>
      <c r="F68" s="687"/>
      <c r="G68" s="687"/>
      <c r="H68" s="687"/>
      <c r="I68" s="690"/>
      <c r="J68" s="577"/>
      <c r="K68" s="577"/>
      <c r="L68" s="577"/>
      <c r="M68" s="524"/>
      <c r="N68" s="406"/>
    </row>
    <row r="69" spans="1:15" ht="13.5" customHeight="1">
      <c r="A69" s="406"/>
      <c r="B69" s="691">
        <v>18</v>
      </c>
      <c r="C69" s="1759">
        <v>42705</v>
      </c>
      <c r="D69" s="1759"/>
      <c r="E69" s="1759"/>
      <c r="F69" s="1759"/>
      <c r="G69" s="416"/>
      <c r="H69" s="416"/>
      <c r="I69" s="416"/>
      <c r="J69" s="416"/>
      <c r="K69" s="416"/>
      <c r="L69" s="416"/>
      <c r="M69" s="416"/>
      <c r="N69" s="416"/>
    </row>
  </sheetData>
  <mergeCells count="14">
    <mergeCell ref="L1:M1"/>
    <mergeCell ref="B2:D2"/>
    <mergeCell ref="C4:L4"/>
    <mergeCell ref="C5:D6"/>
    <mergeCell ref="K6:K7"/>
    <mergeCell ref="E6:J6"/>
    <mergeCell ref="C69:F69"/>
    <mergeCell ref="C41:L41"/>
    <mergeCell ref="C42:D43"/>
    <mergeCell ref="K43:K44"/>
    <mergeCell ref="G30:J30"/>
    <mergeCell ref="C66:J66"/>
    <mergeCell ref="K66:O66"/>
    <mergeCell ref="E43:J43"/>
  </mergeCells>
  <conditionalFormatting sqref="E7:G7">
    <cfRule type="cellIs" dxfId="11" priority="6" operator="equal">
      <formula>"jan."</formula>
    </cfRule>
  </conditionalFormatting>
  <conditionalFormatting sqref="H7:J7">
    <cfRule type="cellIs" dxfId="10" priority="3" operator="equal">
      <formula>"jan."</formula>
    </cfRule>
  </conditionalFormatting>
  <conditionalFormatting sqref="E44:G44">
    <cfRule type="cellIs" dxfId="9" priority="2" operator="equal">
      <formula>"jan."</formula>
    </cfRule>
  </conditionalFormatting>
  <conditionalFormatting sqref="H44:J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election activeCell="R32" sqref="R32"/>
    </sheetView>
  </sheetViews>
  <sheetFormatPr defaultRowHeight="12.75"/>
  <cols>
    <col min="1" max="1" width="1" style="411" customWidth="1"/>
    <col min="2" max="2" width="2.5703125" style="411" customWidth="1"/>
    <col min="3" max="3" width="1.140625" style="411" customWidth="1"/>
    <col min="4" max="4" width="25.85546875" style="411" customWidth="1"/>
    <col min="5" max="10" width="7.5703125" style="422" customWidth="1"/>
    <col min="11" max="11" width="7.5703125" style="451" customWidth="1"/>
    <col min="12" max="12" width="7.5703125" style="422" customWidth="1"/>
    <col min="13" max="13" width="7.5703125" style="451" customWidth="1"/>
    <col min="14" max="14" width="2.5703125" style="411" customWidth="1"/>
    <col min="15" max="15" width="1" style="411" customWidth="1"/>
    <col min="16" max="16384" width="9.140625" style="411"/>
  </cols>
  <sheetData>
    <row r="1" spans="1:15" ht="13.5" customHeight="1">
      <c r="A1" s="406"/>
      <c r="B1" s="1787" t="s">
        <v>336</v>
      </c>
      <c r="C1" s="1787"/>
      <c r="D1" s="1787"/>
      <c r="E1" s="408"/>
      <c r="F1" s="408"/>
      <c r="G1" s="408"/>
      <c r="H1" s="408"/>
      <c r="I1" s="408"/>
      <c r="J1" s="409"/>
      <c r="K1" s="693"/>
      <c r="L1" s="693"/>
      <c r="M1" s="693"/>
      <c r="N1" s="410"/>
      <c r="O1" s="406"/>
    </row>
    <row r="2" spans="1:15" ht="6" customHeight="1">
      <c r="A2" s="406"/>
      <c r="B2" s="1788"/>
      <c r="C2" s="1788"/>
      <c r="D2" s="1788"/>
      <c r="E2" s="412"/>
      <c r="F2" s="413"/>
      <c r="G2" s="413"/>
      <c r="H2" s="413"/>
      <c r="I2" s="413"/>
      <c r="J2" s="413"/>
      <c r="K2" s="414"/>
      <c r="L2" s="413"/>
      <c r="M2" s="414"/>
      <c r="N2" s="415"/>
      <c r="O2" s="406"/>
    </row>
    <row r="3" spans="1:15" ht="13.5" customHeight="1" thickBot="1">
      <c r="A3" s="406"/>
      <c r="B3" s="416"/>
      <c r="C3" s="416"/>
      <c r="D3" s="416"/>
      <c r="E3" s="413"/>
      <c r="F3" s="413"/>
      <c r="G3" s="413"/>
      <c r="H3" s="413"/>
      <c r="I3" s="413" t="s">
        <v>34</v>
      </c>
      <c r="J3" s="413"/>
      <c r="K3" s="572"/>
      <c r="L3" s="413"/>
      <c r="M3" s="1501" t="s">
        <v>73</v>
      </c>
      <c r="N3" s="417"/>
      <c r="O3" s="406"/>
    </row>
    <row r="4" spans="1:15" s="420" customFormat="1" ht="13.5" customHeight="1" thickBot="1">
      <c r="A4" s="418"/>
      <c r="B4" s="419"/>
      <c r="C4" s="1789" t="s">
        <v>0</v>
      </c>
      <c r="D4" s="1790"/>
      <c r="E4" s="1790"/>
      <c r="F4" s="1790"/>
      <c r="G4" s="1790"/>
      <c r="H4" s="1790"/>
      <c r="I4" s="1790"/>
      <c r="J4" s="1790"/>
      <c r="K4" s="1790"/>
      <c r="L4" s="1790"/>
      <c r="M4" s="1791"/>
      <c r="N4" s="417"/>
      <c r="O4" s="406"/>
    </row>
    <row r="5" spans="1:15" ht="4.5" customHeight="1">
      <c r="A5" s="406"/>
      <c r="B5" s="416"/>
      <c r="C5" s="1652" t="s">
        <v>78</v>
      </c>
      <c r="D5" s="1652"/>
      <c r="F5" s="868"/>
      <c r="G5" s="868"/>
      <c r="H5" s="868"/>
      <c r="I5" s="423"/>
      <c r="J5" s="423"/>
      <c r="K5" s="423"/>
      <c r="L5" s="423"/>
      <c r="M5" s="423"/>
      <c r="N5" s="417"/>
      <c r="O5" s="406"/>
    </row>
    <row r="6" spans="1:15" ht="12" customHeight="1">
      <c r="A6" s="406"/>
      <c r="B6" s="416"/>
      <c r="C6" s="1652"/>
      <c r="D6" s="1652"/>
      <c r="E6" s="1653">
        <v>2016</v>
      </c>
      <c r="F6" s="1653"/>
      <c r="G6" s="1653"/>
      <c r="H6" s="1653"/>
      <c r="I6" s="1653"/>
      <c r="J6" s="1653"/>
      <c r="K6" s="1653"/>
      <c r="L6" s="1653"/>
      <c r="M6" s="1653"/>
      <c r="N6" s="417"/>
      <c r="O6" s="406"/>
    </row>
    <row r="7" spans="1:15" s="420" customFormat="1" ht="12.75" customHeight="1">
      <c r="A7" s="418"/>
      <c r="B7" s="419"/>
      <c r="C7" s="425"/>
      <c r="D7" s="425"/>
      <c r="E7" s="839" t="s">
        <v>103</v>
      </c>
      <c r="F7" s="839" t="s">
        <v>102</v>
      </c>
      <c r="G7" s="752" t="s">
        <v>101</v>
      </c>
      <c r="H7" s="840" t="s">
        <v>100</v>
      </c>
      <c r="I7" s="839" t="s">
        <v>99</v>
      </c>
      <c r="J7" s="840" t="s">
        <v>98</v>
      </c>
      <c r="K7" s="840" t="s">
        <v>97</v>
      </c>
      <c r="L7" s="840" t="s">
        <v>96</v>
      </c>
      <c r="M7" s="839" t="s">
        <v>95</v>
      </c>
      <c r="N7" s="417"/>
      <c r="O7" s="406"/>
    </row>
    <row r="8" spans="1:15" s="429" customFormat="1" ht="13.5" customHeight="1">
      <c r="A8" s="426"/>
      <c r="B8" s="427"/>
      <c r="C8" s="1777" t="s">
        <v>136</v>
      </c>
      <c r="D8" s="1777"/>
      <c r="E8" s="428"/>
      <c r="F8" s="428"/>
      <c r="G8" s="428"/>
      <c r="H8" s="428"/>
      <c r="I8" s="428"/>
      <c r="J8" s="428"/>
      <c r="K8" s="428"/>
      <c r="L8" s="428"/>
      <c r="M8" s="428"/>
      <c r="N8" s="417"/>
      <c r="O8" s="406"/>
    </row>
    <row r="9" spans="1:15" ht="11.25" customHeight="1">
      <c r="A9" s="406"/>
      <c r="B9" s="1492"/>
      <c r="C9" s="1487" t="s">
        <v>137</v>
      </c>
      <c r="D9" s="1493"/>
      <c r="E9" s="1494">
        <v>247273</v>
      </c>
      <c r="F9" s="1494">
        <v>246661</v>
      </c>
      <c r="G9" s="1494">
        <v>245880</v>
      </c>
      <c r="H9" s="1494">
        <v>245113</v>
      </c>
      <c r="I9" s="1494">
        <v>244158</v>
      </c>
      <c r="J9" s="1494">
        <v>243496</v>
      </c>
      <c r="K9" s="1494">
        <v>242338</v>
      </c>
      <c r="L9" s="1494">
        <v>241327</v>
      </c>
      <c r="M9" s="1494">
        <v>240268</v>
      </c>
      <c r="N9" s="417"/>
      <c r="O9" s="406"/>
    </row>
    <row r="10" spans="1:15" ht="11.25" customHeight="1">
      <c r="A10" s="406"/>
      <c r="B10" s="1492"/>
      <c r="C10" s="1487"/>
      <c r="D10" s="1495" t="s">
        <v>72</v>
      </c>
      <c r="E10" s="1496">
        <v>129843</v>
      </c>
      <c r="F10" s="1496">
        <v>129540</v>
      </c>
      <c r="G10" s="1496">
        <v>129126</v>
      </c>
      <c r="H10" s="1496">
        <v>128808</v>
      </c>
      <c r="I10" s="1496">
        <v>128334</v>
      </c>
      <c r="J10" s="1496">
        <v>128026</v>
      </c>
      <c r="K10" s="1496">
        <v>127474</v>
      </c>
      <c r="L10" s="1496">
        <v>126978</v>
      </c>
      <c r="M10" s="1496">
        <v>126502</v>
      </c>
      <c r="N10" s="417"/>
      <c r="O10" s="406"/>
    </row>
    <row r="11" spans="1:15" ht="11.25" customHeight="1">
      <c r="A11" s="406"/>
      <c r="B11" s="1492"/>
      <c r="C11" s="1487"/>
      <c r="D11" s="1495" t="s">
        <v>71</v>
      </c>
      <c r="E11" s="1496">
        <v>117430</v>
      </c>
      <c r="F11" s="1496">
        <v>117121</v>
      </c>
      <c r="G11" s="1496">
        <v>116754</v>
      </c>
      <c r="H11" s="1496">
        <v>116305</v>
      </c>
      <c r="I11" s="1496">
        <v>115824</v>
      </c>
      <c r="J11" s="1496">
        <v>115470</v>
      </c>
      <c r="K11" s="1496">
        <v>114864</v>
      </c>
      <c r="L11" s="1496">
        <v>114349</v>
      </c>
      <c r="M11" s="1496">
        <v>113766</v>
      </c>
      <c r="N11" s="417"/>
      <c r="O11" s="406"/>
    </row>
    <row r="12" spans="1:15" ht="11.25" customHeight="1">
      <c r="A12" s="406"/>
      <c r="B12" s="1492"/>
      <c r="C12" s="1487" t="s">
        <v>138</v>
      </c>
      <c r="D12" s="1493"/>
      <c r="E12" s="1494">
        <v>2023118</v>
      </c>
      <c r="F12" s="1494">
        <v>2025234</v>
      </c>
      <c r="G12" s="1494">
        <v>2026352</v>
      </c>
      <c r="H12" s="1494">
        <v>2028882</v>
      </c>
      <c r="I12" s="1494">
        <v>2030596</v>
      </c>
      <c r="J12" s="1494">
        <v>2031986</v>
      </c>
      <c r="K12" s="1494">
        <v>2031728</v>
      </c>
      <c r="L12" s="1494">
        <v>2031762</v>
      </c>
      <c r="M12" s="1494">
        <v>2032914</v>
      </c>
      <c r="N12" s="417"/>
      <c r="O12" s="406"/>
    </row>
    <row r="13" spans="1:15" ht="11.25" customHeight="1">
      <c r="A13" s="406"/>
      <c r="B13" s="1492"/>
      <c r="C13" s="1487"/>
      <c r="D13" s="1495" t="s">
        <v>72</v>
      </c>
      <c r="E13" s="1496">
        <v>953516</v>
      </c>
      <c r="F13" s="1496">
        <v>954615</v>
      </c>
      <c r="G13" s="1496">
        <v>955222</v>
      </c>
      <c r="H13" s="1496">
        <v>956436</v>
      </c>
      <c r="I13" s="1496">
        <v>957146</v>
      </c>
      <c r="J13" s="1496">
        <v>957682</v>
      </c>
      <c r="K13" s="1496">
        <v>957496</v>
      </c>
      <c r="L13" s="1496">
        <v>957358</v>
      </c>
      <c r="M13" s="1496">
        <v>957739</v>
      </c>
      <c r="N13" s="417"/>
      <c r="O13" s="406"/>
    </row>
    <row r="14" spans="1:15" ht="11.25" customHeight="1">
      <c r="A14" s="406"/>
      <c r="B14" s="1492"/>
      <c r="C14" s="1487"/>
      <c r="D14" s="1495" t="s">
        <v>71</v>
      </c>
      <c r="E14" s="1496">
        <v>1069602</v>
      </c>
      <c r="F14" s="1496">
        <v>1070619</v>
      </c>
      <c r="G14" s="1496">
        <v>1071130</v>
      </c>
      <c r="H14" s="1496">
        <v>1072446</v>
      </c>
      <c r="I14" s="1496">
        <v>1073450</v>
      </c>
      <c r="J14" s="1496">
        <v>1074304</v>
      </c>
      <c r="K14" s="1496">
        <v>1074232</v>
      </c>
      <c r="L14" s="1496">
        <v>1074404</v>
      </c>
      <c r="M14" s="1496">
        <v>1075175</v>
      </c>
      <c r="N14" s="417"/>
      <c r="O14" s="406"/>
    </row>
    <row r="15" spans="1:15" ht="11.25" customHeight="1">
      <c r="A15" s="406"/>
      <c r="B15" s="1492"/>
      <c r="C15" s="1487" t="s">
        <v>139</v>
      </c>
      <c r="D15" s="1493"/>
      <c r="E15" s="1494">
        <v>717305</v>
      </c>
      <c r="F15" s="1494">
        <v>718478</v>
      </c>
      <c r="G15" s="1494">
        <v>719062</v>
      </c>
      <c r="H15" s="1494">
        <v>720405</v>
      </c>
      <c r="I15" s="1494">
        <v>721339</v>
      </c>
      <c r="J15" s="1494">
        <v>720932</v>
      </c>
      <c r="K15" s="1494">
        <v>714835</v>
      </c>
      <c r="L15" s="1494">
        <v>714877</v>
      </c>
      <c r="M15" s="1494">
        <v>715939</v>
      </c>
      <c r="N15" s="417"/>
      <c r="O15" s="406"/>
    </row>
    <row r="16" spans="1:15" ht="11.25" customHeight="1">
      <c r="A16" s="406"/>
      <c r="B16" s="1492"/>
      <c r="C16" s="1487"/>
      <c r="D16" s="1495" t="s">
        <v>72</v>
      </c>
      <c r="E16" s="1496">
        <v>132156</v>
      </c>
      <c r="F16" s="1496">
        <v>132694</v>
      </c>
      <c r="G16" s="1496">
        <v>133014</v>
      </c>
      <c r="H16" s="1496">
        <v>133512</v>
      </c>
      <c r="I16" s="1496">
        <v>133695</v>
      </c>
      <c r="J16" s="1496">
        <v>133784</v>
      </c>
      <c r="K16" s="1496">
        <v>130977</v>
      </c>
      <c r="L16" s="1496">
        <v>131160</v>
      </c>
      <c r="M16" s="1496">
        <v>131697</v>
      </c>
      <c r="N16" s="417"/>
      <c r="O16" s="406"/>
    </row>
    <row r="17" spans="1:15" ht="11.25" customHeight="1">
      <c r="A17" s="406"/>
      <c r="B17" s="1492"/>
      <c r="C17" s="1487"/>
      <c r="D17" s="1495" t="s">
        <v>71</v>
      </c>
      <c r="E17" s="1496">
        <v>585149</v>
      </c>
      <c r="F17" s="1496">
        <v>585784</v>
      </c>
      <c r="G17" s="1496">
        <v>586048</v>
      </c>
      <c r="H17" s="1496">
        <v>586893</v>
      </c>
      <c r="I17" s="1496">
        <v>587644</v>
      </c>
      <c r="J17" s="1496">
        <v>587148</v>
      </c>
      <c r="K17" s="1496">
        <v>583858</v>
      </c>
      <c r="L17" s="1496">
        <v>583717</v>
      </c>
      <c r="M17" s="1496">
        <v>584242</v>
      </c>
      <c r="N17" s="417"/>
      <c r="O17" s="406"/>
    </row>
    <row r="18" spans="1:15" ht="9.75" customHeight="1">
      <c r="A18" s="406"/>
      <c r="B18" s="1492"/>
      <c r="C18" s="1782" t="s">
        <v>588</v>
      </c>
      <c r="D18" s="1782"/>
      <c r="E18" s="1782"/>
      <c r="F18" s="1782"/>
      <c r="G18" s="1782"/>
      <c r="H18" s="1782"/>
      <c r="I18" s="1782"/>
      <c r="J18" s="1782"/>
      <c r="K18" s="1782"/>
      <c r="L18" s="1782"/>
      <c r="M18" s="1782"/>
      <c r="N18" s="417"/>
      <c r="O18" s="88"/>
    </row>
    <row r="19" spans="1:15" ht="9" customHeight="1" thickBot="1">
      <c r="A19" s="406"/>
      <c r="B19" s="416"/>
      <c r="C19" s="694"/>
      <c r="D19" s="694"/>
      <c r="E19" s="694"/>
      <c r="F19" s="694"/>
      <c r="G19" s="694"/>
      <c r="H19" s="694"/>
      <c r="I19" s="694"/>
      <c r="J19" s="694"/>
      <c r="K19" s="694"/>
      <c r="L19" s="694"/>
      <c r="M19" s="694"/>
      <c r="N19" s="417"/>
      <c r="O19" s="88"/>
    </row>
    <row r="20" spans="1:15" ht="15" customHeight="1" thickBot="1">
      <c r="A20" s="406"/>
      <c r="B20" s="416"/>
      <c r="C20" s="1774" t="s">
        <v>575</v>
      </c>
      <c r="D20" s="1775"/>
      <c r="E20" s="1775"/>
      <c r="F20" s="1775"/>
      <c r="G20" s="1775"/>
      <c r="H20" s="1775"/>
      <c r="I20" s="1775"/>
      <c r="J20" s="1775"/>
      <c r="K20" s="1775"/>
      <c r="L20" s="1775"/>
      <c r="M20" s="1776"/>
      <c r="N20" s="417"/>
      <c r="O20" s="406"/>
    </row>
    <row r="21" spans="1:15" ht="9.75" customHeight="1">
      <c r="A21" s="406"/>
      <c r="B21" s="416"/>
      <c r="C21" s="89" t="s">
        <v>78</v>
      </c>
      <c r="D21" s="414"/>
      <c r="E21" s="430"/>
      <c r="F21" s="430"/>
      <c r="G21" s="430"/>
      <c r="H21" s="430"/>
      <c r="I21" s="430"/>
      <c r="J21" s="430"/>
      <c r="K21" s="430"/>
      <c r="L21" s="430"/>
      <c r="M21" s="430"/>
      <c r="N21" s="417"/>
      <c r="O21" s="406"/>
    </row>
    <row r="22" spans="1:15" ht="13.5" customHeight="1">
      <c r="A22" s="406"/>
      <c r="B22" s="416"/>
      <c r="C22" s="1777" t="s">
        <v>140</v>
      </c>
      <c r="D22" s="1777"/>
      <c r="E22" s="411"/>
      <c r="F22" s="428"/>
      <c r="G22" s="428"/>
      <c r="H22" s="428"/>
      <c r="I22" s="428"/>
      <c r="J22" s="428"/>
      <c r="K22" s="428"/>
      <c r="L22" s="428"/>
      <c r="M22" s="428"/>
      <c r="N22" s="417"/>
      <c r="O22" s="406"/>
    </row>
    <row r="23" spans="1:15" s="420" customFormat="1" ht="11.25" customHeight="1">
      <c r="A23" s="418"/>
      <c r="B23" s="1497"/>
      <c r="C23" s="1475" t="s">
        <v>141</v>
      </c>
      <c r="D23" s="1498"/>
      <c r="E23" s="1484">
        <v>1115986</v>
      </c>
      <c r="F23" s="1484">
        <v>1121304</v>
      </c>
      <c r="G23" s="1484">
        <v>1125558</v>
      </c>
      <c r="H23" s="1484">
        <v>1130612</v>
      </c>
      <c r="I23" s="1484">
        <v>1135119</v>
      </c>
      <c r="J23" s="1484">
        <v>1135225</v>
      </c>
      <c r="K23" s="1484">
        <v>1096647</v>
      </c>
      <c r="L23" s="1484">
        <v>1098980</v>
      </c>
      <c r="M23" s="1484">
        <v>1098313</v>
      </c>
      <c r="N23" s="417"/>
      <c r="O23" s="418"/>
    </row>
    <row r="24" spans="1:15" ht="11.25" customHeight="1">
      <c r="A24" s="406"/>
      <c r="B24" s="1492"/>
      <c r="C24" s="1783" t="s">
        <v>351</v>
      </c>
      <c r="D24" s="1783"/>
      <c r="E24" s="1484">
        <v>82118</v>
      </c>
      <c r="F24" s="1484">
        <v>82713</v>
      </c>
      <c r="G24" s="1484">
        <v>83275</v>
      </c>
      <c r="H24" s="1484">
        <v>83141</v>
      </c>
      <c r="I24" s="1484">
        <v>83496</v>
      </c>
      <c r="J24" s="1484">
        <v>83704</v>
      </c>
      <c r="K24" s="1484">
        <v>83682</v>
      </c>
      <c r="L24" s="1484">
        <v>83920</v>
      </c>
      <c r="M24" s="1484">
        <v>84014</v>
      </c>
      <c r="N24" s="431"/>
      <c r="O24" s="406"/>
    </row>
    <row r="25" spans="1:15" ht="11.25" customHeight="1">
      <c r="A25" s="406"/>
      <c r="B25" s="1492"/>
      <c r="C25" s="1786" t="s">
        <v>142</v>
      </c>
      <c r="D25" s="1786"/>
      <c r="E25" s="1484">
        <v>5491</v>
      </c>
      <c r="F25" s="1484">
        <v>5479</v>
      </c>
      <c r="G25" s="1484">
        <v>5755</v>
      </c>
      <c r="H25" s="1484">
        <v>6612</v>
      </c>
      <c r="I25" s="1484">
        <v>5431</v>
      </c>
      <c r="J25" s="1484">
        <v>1686</v>
      </c>
      <c r="K25" s="1484">
        <v>1717</v>
      </c>
      <c r="L25" s="1484">
        <v>960</v>
      </c>
      <c r="M25" s="1484">
        <v>837</v>
      </c>
      <c r="N25" s="417"/>
      <c r="O25" s="433"/>
    </row>
    <row r="26" spans="1:15" ht="11.25" customHeight="1">
      <c r="A26" s="406"/>
      <c r="B26" s="1492"/>
      <c r="C26" s="1783" t="s">
        <v>143</v>
      </c>
      <c r="D26" s="1783"/>
      <c r="E26" s="1499">
        <v>13309</v>
      </c>
      <c r="F26" s="1499">
        <v>13296</v>
      </c>
      <c r="G26" s="1499">
        <v>13291</v>
      </c>
      <c r="H26" s="1499">
        <v>13276</v>
      </c>
      <c r="I26" s="1499">
        <v>13255</v>
      </c>
      <c r="J26" s="1499">
        <v>13230</v>
      </c>
      <c r="K26" s="1499">
        <v>13214</v>
      </c>
      <c r="L26" s="1499">
        <v>13196</v>
      </c>
      <c r="M26" s="1499">
        <v>13179</v>
      </c>
      <c r="N26" s="417"/>
      <c r="O26" s="406"/>
    </row>
    <row r="27" spans="1:15" ht="11.25" customHeight="1">
      <c r="A27" s="406"/>
      <c r="B27" s="1492"/>
      <c r="C27" s="1783" t="s">
        <v>352</v>
      </c>
      <c r="D27" s="1783"/>
      <c r="E27" s="1484">
        <v>12506</v>
      </c>
      <c r="F27" s="1484">
        <v>12524</v>
      </c>
      <c r="G27" s="1484">
        <v>12528</v>
      </c>
      <c r="H27" s="1484">
        <v>12520</v>
      </c>
      <c r="I27" s="1484">
        <v>12487</v>
      </c>
      <c r="J27" s="1484">
        <v>12450</v>
      </c>
      <c r="K27" s="1484">
        <v>12423</v>
      </c>
      <c r="L27" s="1484">
        <v>12354</v>
      </c>
      <c r="M27" s="1484">
        <v>12271</v>
      </c>
      <c r="N27" s="417"/>
      <c r="O27" s="406"/>
    </row>
    <row r="28" spans="1:15" s="437" customFormat="1" ht="9.75" customHeight="1">
      <c r="A28" s="434"/>
      <c r="B28" s="1500"/>
      <c r="C28" s="1782" t="s">
        <v>589</v>
      </c>
      <c r="D28" s="1782"/>
      <c r="E28" s="1782"/>
      <c r="F28" s="1782"/>
      <c r="G28" s="1782"/>
      <c r="H28" s="1782"/>
      <c r="I28" s="1782"/>
      <c r="J28" s="1782"/>
      <c r="K28" s="1782"/>
      <c r="L28" s="1782"/>
      <c r="M28" s="1782"/>
      <c r="N28" s="435"/>
      <c r="O28" s="436"/>
    </row>
    <row r="29" spans="1:15" ht="9" customHeight="1" thickBot="1">
      <c r="A29" s="406"/>
      <c r="B29" s="416"/>
      <c r="C29" s="416"/>
      <c r="D29" s="416"/>
      <c r="E29" s="413"/>
      <c r="F29" s="413"/>
      <c r="G29" s="413"/>
      <c r="H29" s="413"/>
      <c r="I29" s="413"/>
      <c r="J29" s="413"/>
      <c r="K29" s="414"/>
      <c r="L29" s="413"/>
      <c r="M29" s="414"/>
      <c r="N29" s="417"/>
      <c r="O29" s="438"/>
    </row>
    <row r="30" spans="1:15" ht="13.5" customHeight="1" thickBot="1">
      <c r="A30" s="406"/>
      <c r="B30" s="416"/>
      <c r="C30" s="1760" t="s">
        <v>1</v>
      </c>
      <c r="D30" s="1761"/>
      <c r="E30" s="1761"/>
      <c r="F30" s="1761"/>
      <c r="G30" s="1761"/>
      <c r="H30" s="1761"/>
      <c r="I30" s="1761"/>
      <c r="J30" s="1761"/>
      <c r="K30" s="1761"/>
      <c r="L30" s="1761"/>
      <c r="M30" s="1762"/>
      <c r="N30" s="417"/>
      <c r="O30" s="406"/>
    </row>
    <row r="31" spans="1:15" ht="9.75" customHeight="1">
      <c r="A31" s="406"/>
      <c r="B31" s="416"/>
      <c r="C31" s="89" t="s">
        <v>78</v>
      </c>
      <c r="D31" s="414"/>
      <c r="E31" s="439"/>
      <c r="F31" s="439"/>
      <c r="G31" s="439"/>
      <c r="H31" s="439"/>
      <c r="I31" s="439"/>
      <c r="J31" s="439"/>
      <c r="K31" s="439"/>
      <c r="L31" s="439"/>
      <c r="M31" s="439"/>
      <c r="N31" s="417"/>
      <c r="O31" s="406"/>
    </row>
    <row r="32" spans="1:15" s="444" customFormat="1" ht="13.5" customHeight="1">
      <c r="A32" s="440"/>
      <c r="B32" s="441"/>
      <c r="C32" s="1784" t="s">
        <v>331</v>
      </c>
      <c r="D32" s="1784"/>
      <c r="E32" s="442">
        <v>251016</v>
      </c>
      <c r="F32" s="442">
        <v>243321</v>
      </c>
      <c r="G32" s="442">
        <v>233879</v>
      </c>
      <c r="H32" s="442">
        <v>221673</v>
      </c>
      <c r="I32" s="442">
        <v>219245</v>
      </c>
      <c r="J32" s="442">
        <v>217051</v>
      </c>
      <c r="K32" s="442">
        <v>223048</v>
      </c>
      <c r="L32" s="442">
        <v>210834</v>
      </c>
      <c r="M32" s="442">
        <v>227078</v>
      </c>
      <c r="N32" s="443"/>
      <c r="O32" s="440"/>
    </row>
    <row r="33" spans="1:15" s="444" customFormat="1" ht="15" customHeight="1">
      <c r="A33" s="440"/>
      <c r="B33" s="441"/>
      <c r="C33" s="695" t="s">
        <v>330</v>
      </c>
      <c r="D33" s="695"/>
      <c r="E33" s="86"/>
      <c r="F33" s="86"/>
      <c r="G33" s="86"/>
      <c r="H33" s="86"/>
      <c r="I33" s="86"/>
      <c r="J33" s="86"/>
      <c r="K33" s="86"/>
      <c r="L33" s="86"/>
      <c r="M33" s="86"/>
      <c r="N33" s="443"/>
      <c r="O33" s="440"/>
    </row>
    <row r="34" spans="1:15" s="420" customFormat="1" ht="12.75" customHeight="1">
      <c r="A34" s="418"/>
      <c r="B34" s="1497"/>
      <c r="C34" s="1785" t="s">
        <v>144</v>
      </c>
      <c r="D34" s="1785"/>
      <c r="E34" s="1484">
        <v>194972</v>
      </c>
      <c r="F34" s="1484">
        <v>189019</v>
      </c>
      <c r="G34" s="1484">
        <v>182548</v>
      </c>
      <c r="H34" s="1484">
        <v>173279</v>
      </c>
      <c r="I34" s="1484">
        <v>172183</v>
      </c>
      <c r="J34" s="1484">
        <v>170809</v>
      </c>
      <c r="K34" s="1484">
        <v>176833</v>
      </c>
      <c r="L34" s="1484">
        <v>165739</v>
      </c>
      <c r="M34" s="1484">
        <v>177526</v>
      </c>
      <c r="N34" s="445"/>
      <c r="O34" s="418"/>
    </row>
    <row r="35" spans="1:15" s="420" customFormat="1" ht="23.25" customHeight="1">
      <c r="A35" s="418"/>
      <c r="B35" s="1497"/>
      <c r="C35" s="1785" t="s">
        <v>145</v>
      </c>
      <c r="D35" s="1785"/>
      <c r="E35" s="1484">
        <v>13772</v>
      </c>
      <c r="F35" s="1484">
        <v>12417</v>
      </c>
      <c r="G35" s="1484">
        <v>10874</v>
      </c>
      <c r="H35" s="1484">
        <v>9379</v>
      </c>
      <c r="I35" s="1484">
        <v>9048</v>
      </c>
      <c r="J35" s="1484">
        <v>8802</v>
      </c>
      <c r="K35" s="1484">
        <v>8958</v>
      </c>
      <c r="L35" s="1484">
        <v>8267</v>
      </c>
      <c r="M35" s="1484">
        <v>10516</v>
      </c>
      <c r="N35" s="445"/>
      <c r="O35" s="418"/>
    </row>
    <row r="36" spans="1:15" s="420" customFormat="1" ht="21.75" customHeight="1">
      <c r="A36" s="418"/>
      <c r="B36" s="1497"/>
      <c r="C36" s="1785" t="s">
        <v>147</v>
      </c>
      <c r="D36" s="1785"/>
      <c r="E36" s="1484">
        <v>42244</v>
      </c>
      <c r="F36" s="1484">
        <v>41859</v>
      </c>
      <c r="G36" s="1484">
        <v>40425</v>
      </c>
      <c r="H36" s="1484">
        <v>38985</v>
      </c>
      <c r="I36" s="1484">
        <v>37902</v>
      </c>
      <c r="J36" s="1484">
        <v>36431</v>
      </c>
      <c r="K36" s="1484">
        <v>35619</v>
      </c>
      <c r="L36" s="1484">
        <v>34604</v>
      </c>
      <c r="M36" s="1484">
        <v>35927</v>
      </c>
      <c r="N36" s="445"/>
      <c r="O36" s="418"/>
    </row>
    <row r="37" spans="1:15" s="420" customFormat="1" ht="20.25" customHeight="1">
      <c r="A37" s="418"/>
      <c r="B37" s="1497"/>
      <c r="C37" s="1785" t="s">
        <v>148</v>
      </c>
      <c r="D37" s="1785"/>
      <c r="E37" s="1484">
        <v>28</v>
      </c>
      <c r="F37" s="1484">
        <v>26</v>
      </c>
      <c r="G37" s="1484">
        <v>32</v>
      </c>
      <c r="H37" s="1484">
        <v>30</v>
      </c>
      <c r="I37" s="1484">
        <v>39</v>
      </c>
      <c r="J37" s="1484">
        <v>37</v>
      </c>
      <c r="K37" s="1484">
        <v>38</v>
      </c>
      <c r="L37" s="1484">
        <v>39</v>
      </c>
      <c r="M37" s="1484">
        <v>44</v>
      </c>
      <c r="N37" s="445"/>
      <c r="O37" s="418"/>
    </row>
    <row r="38" spans="1:15" ht="15" customHeight="1">
      <c r="A38" s="406"/>
      <c r="B38" s="416"/>
      <c r="C38" s="1784" t="s">
        <v>344</v>
      </c>
      <c r="D38" s="1784"/>
      <c r="E38" s="442"/>
      <c r="F38" s="442"/>
      <c r="G38" s="442"/>
      <c r="H38" s="442"/>
      <c r="I38" s="442"/>
      <c r="J38" s="442"/>
      <c r="K38" s="442"/>
      <c r="L38" s="442"/>
      <c r="M38" s="442"/>
      <c r="N38" s="417"/>
      <c r="O38" s="406"/>
    </row>
    <row r="39" spans="1:15" ht="10.5" customHeight="1">
      <c r="A39" s="406"/>
      <c r="B39" s="416"/>
      <c r="C39" s="1487" t="s">
        <v>62</v>
      </c>
      <c r="D39" s="1482"/>
      <c r="E39" s="1483">
        <v>14495</v>
      </c>
      <c r="F39" s="1483">
        <v>14593</v>
      </c>
      <c r="G39" s="1483">
        <v>14014</v>
      </c>
      <c r="H39" s="1483">
        <v>13658</v>
      </c>
      <c r="I39" s="1483">
        <v>13420</v>
      </c>
      <c r="J39" s="1483">
        <v>13008</v>
      </c>
      <c r="K39" s="1483">
        <v>13697</v>
      </c>
      <c r="L39" s="1483">
        <v>12774</v>
      </c>
      <c r="M39" s="1483">
        <v>12919</v>
      </c>
      <c r="N39" s="417"/>
      <c r="O39" s="406">
        <v>24716</v>
      </c>
    </row>
    <row r="40" spans="1:15" ht="10.5" customHeight="1">
      <c r="A40" s="406"/>
      <c r="B40" s="416"/>
      <c r="C40" s="1487" t="s">
        <v>55</v>
      </c>
      <c r="D40" s="1482"/>
      <c r="E40" s="1483">
        <v>3830</v>
      </c>
      <c r="F40" s="1483">
        <v>3767</v>
      </c>
      <c r="G40" s="1483">
        <v>3458</v>
      </c>
      <c r="H40" s="1483">
        <v>3141</v>
      </c>
      <c r="I40" s="1483">
        <v>2992</v>
      </c>
      <c r="J40" s="1483">
        <v>3038</v>
      </c>
      <c r="K40" s="1483">
        <v>3108</v>
      </c>
      <c r="L40" s="1483">
        <v>3032</v>
      </c>
      <c r="M40" s="1483">
        <v>3368</v>
      </c>
      <c r="N40" s="417"/>
      <c r="O40" s="406">
        <v>5505</v>
      </c>
    </row>
    <row r="41" spans="1:15" ht="10.5" customHeight="1">
      <c r="A41" s="406"/>
      <c r="B41" s="416"/>
      <c r="C41" s="1487" t="s">
        <v>64</v>
      </c>
      <c r="D41" s="1482"/>
      <c r="E41" s="1483">
        <v>19089</v>
      </c>
      <c r="F41" s="1483">
        <v>18663</v>
      </c>
      <c r="G41" s="1483">
        <v>18077</v>
      </c>
      <c r="H41" s="1483">
        <v>17392</v>
      </c>
      <c r="I41" s="1483">
        <v>17130</v>
      </c>
      <c r="J41" s="1483">
        <v>17233</v>
      </c>
      <c r="K41" s="1483">
        <v>18100</v>
      </c>
      <c r="L41" s="1483">
        <v>16662</v>
      </c>
      <c r="M41" s="1483">
        <v>16865</v>
      </c>
      <c r="N41" s="417"/>
      <c r="O41" s="406">
        <v>35834</v>
      </c>
    </row>
    <row r="42" spans="1:15" ht="10.5" customHeight="1">
      <c r="A42" s="406"/>
      <c r="B42" s="416"/>
      <c r="C42" s="1487" t="s">
        <v>66</v>
      </c>
      <c r="D42" s="1482"/>
      <c r="E42" s="1483">
        <v>2309</v>
      </c>
      <c r="F42" s="1483">
        <v>2244</v>
      </c>
      <c r="G42" s="1483">
        <v>2212</v>
      </c>
      <c r="H42" s="1483">
        <v>2026</v>
      </c>
      <c r="I42" s="1483">
        <v>2048</v>
      </c>
      <c r="J42" s="1483">
        <v>2048</v>
      </c>
      <c r="K42" s="1483">
        <v>2152</v>
      </c>
      <c r="L42" s="1483">
        <v>1903</v>
      </c>
      <c r="M42" s="1483">
        <v>2045</v>
      </c>
      <c r="N42" s="417"/>
      <c r="O42" s="406">
        <v>3304</v>
      </c>
    </row>
    <row r="43" spans="1:15" ht="10.5" customHeight="1">
      <c r="A43" s="406"/>
      <c r="B43" s="416"/>
      <c r="C43" s="1487" t="s">
        <v>75</v>
      </c>
      <c r="D43" s="1482"/>
      <c r="E43" s="1483">
        <v>3752</v>
      </c>
      <c r="F43" s="1483">
        <v>3678</v>
      </c>
      <c r="G43" s="1483">
        <v>3618</v>
      </c>
      <c r="H43" s="1483">
        <v>3411</v>
      </c>
      <c r="I43" s="1483">
        <v>3355</v>
      </c>
      <c r="J43" s="1483">
        <v>3410</v>
      </c>
      <c r="K43" s="1483">
        <v>3417</v>
      </c>
      <c r="L43" s="1483">
        <v>3230</v>
      </c>
      <c r="M43" s="1483">
        <v>3414</v>
      </c>
      <c r="N43" s="417"/>
      <c r="O43" s="406">
        <v>6334</v>
      </c>
    </row>
    <row r="44" spans="1:15" ht="10.5" customHeight="1">
      <c r="A44" s="406"/>
      <c r="B44" s="416"/>
      <c r="C44" s="1487" t="s">
        <v>61</v>
      </c>
      <c r="D44" s="1482"/>
      <c r="E44" s="1483">
        <v>8103</v>
      </c>
      <c r="F44" s="1483">
        <v>7983</v>
      </c>
      <c r="G44" s="1483">
        <v>7874</v>
      </c>
      <c r="H44" s="1483">
        <v>7399</v>
      </c>
      <c r="I44" s="1483">
        <v>7367</v>
      </c>
      <c r="J44" s="1483">
        <v>7335</v>
      </c>
      <c r="K44" s="1483">
        <v>7545</v>
      </c>
      <c r="L44" s="1483">
        <v>7330</v>
      </c>
      <c r="M44" s="1483">
        <v>7682</v>
      </c>
      <c r="N44" s="417"/>
      <c r="O44" s="406">
        <v>14052</v>
      </c>
    </row>
    <row r="45" spans="1:15" ht="10.5" customHeight="1">
      <c r="A45" s="406"/>
      <c r="B45" s="416"/>
      <c r="C45" s="1487" t="s">
        <v>56</v>
      </c>
      <c r="D45" s="1482"/>
      <c r="E45" s="1483">
        <v>3574</v>
      </c>
      <c r="F45" s="1483">
        <v>3727</v>
      </c>
      <c r="G45" s="1483">
        <v>3573</v>
      </c>
      <c r="H45" s="1483">
        <v>3189</v>
      </c>
      <c r="I45" s="1483">
        <v>3083</v>
      </c>
      <c r="J45" s="1483">
        <v>3251</v>
      </c>
      <c r="K45" s="1483">
        <v>3335</v>
      </c>
      <c r="L45" s="1483">
        <v>3163</v>
      </c>
      <c r="M45" s="1483">
        <v>3507</v>
      </c>
      <c r="N45" s="417"/>
      <c r="O45" s="406">
        <v>5973</v>
      </c>
    </row>
    <row r="46" spans="1:15" ht="10.5" customHeight="1">
      <c r="A46" s="406"/>
      <c r="B46" s="416"/>
      <c r="C46" s="1487" t="s">
        <v>74</v>
      </c>
      <c r="D46" s="1482"/>
      <c r="E46" s="1483">
        <v>17449</v>
      </c>
      <c r="F46" s="1483">
        <v>13012</v>
      </c>
      <c r="G46" s="1483">
        <v>10504</v>
      </c>
      <c r="H46" s="1483">
        <v>8461</v>
      </c>
      <c r="I46" s="1483">
        <v>7243</v>
      </c>
      <c r="J46" s="1483">
        <v>6960</v>
      </c>
      <c r="K46" s="1483">
        <v>7166</v>
      </c>
      <c r="L46" s="1483">
        <v>7665</v>
      </c>
      <c r="M46" s="1483">
        <v>13451</v>
      </c>
      <c r="N46" s="417"/>
      <c r="O46" s="406">
        <v>26102</v>
      </c>
    </row>
    <row r="47" spans="1:15" ht="10.5" customHeight="1">
      <c r="A47" s="406"/>
      <c r="B47" s="416"/>
      <c r="C47" s="1487" t="s">
        <v>76</v>
      </c>
      <c r="D47" s="1482"/>
      <c r="E47" s="1483">
        <v>2818</v>
      </c>
      <c r="F47" s="1483">
        <v>2695</v>
      </c>
      <c r="G47" s="1483">
        <v>2618</v>
      </c>
      <c r="H47" s="1483">
        <v>2440</v>
      </c>
      <c r="I47" s="1483">
        <v>2409</v>
      </c>
      <c r="J47" s="1483">
        <v>2381</v>
      </c>
      <c r="K47" s="1483">
        <v>2466</v>
      </c>
      <c r="L47" s="1483">
        <v>2283</v>
      </c>
      <c r="M47" s="1483">
        <v>2370</v>
      </c>
      <c r="N47" s="417"/>
      <c r="O47" s="406">
        <v>4393</v>
      </c>
    </row>
    <row r="48" spans="1:15" ht="10.5" customHeight="1">
      <c r="A48" s="406"/>
      <c r="B48" s="416"/>
      <c r="C48" s="1487" t="s">
        <v>60</v>
      </c>
      <c r="D48" s="1482"/>
      <c r="E48" s="1483">
        <v>8435</v>
      </c>
      <c r="F48" s="1483">
        <v>8302</v>
      </c>
      <c r="G48" s="1483">
        <v>7914</v>
      </c>
      <c r="H48" s="1483">
        <v>7560</v>
      </c>
      <c r="I48" s="1483">
        <v>7500</v>
      </c>
      <c r="J48" s="1483">
        <v>7600</v>
      </c>
      <c r="K48" s="1483">
        <v>7840</v>
      </c>
      <c r="L48" s="1483">
        <v>6920</v>
      </c>
      <c r="M48" s="1483">
        <v>7412</v>
      </c>
      <c r="N48" s="417"/>
      <c r="O48" s="406">
        <v>16923</v>
      </c>
    </row>
    <row r="49" spans="1:15" ht="10.5" customHeight="1">
      <c r="A49" s="406"/>
      <c r="B49" s="416"/>
      <c r="C49" s="1487" t="s">
        <v>59</v>
      </c>
      <c r="D49" s="1482"/>
      <c r="E49" s="1483">
        <v>49458</v>
      </c>
      <c r="F49" s="1483">
        <v>48890</v>
      </c>
      <c r="G49" s="1483">
        <v>47588</v>
      </c>
      <c r="H49" s="1483">
        <v>46143</v>
      </c>
      <c r="I49" s="1483">
        <v>45703</v>
      </c>
      <c r="J49" s="1483">
        <v>44701</v>
      </c>
      <c r="K49" s="1483">
        <v>45144</v>
      </c>
      <c r="L49" s="1483">
        <v>44027</v>
      </c>
      <c r="M49" s="1483">
        <v>46241</v>
      </c>
      <c r="N49" s="417"/>
      <c r="O49" s="406">
        <v>81201</v>
      </c>
    </row>
    <row r="50" spans="1:15" ht="10.5" customHeight="1">
      <c r="A50" s="406"/>
      <c r="B50" s="416"/>
      <c r="C50" s="1487" t="s">
        <v>57</v>
      </c>
      <c r="D50" s="1482"/>
      <c r="E50" s="1483">
        <v>2769</v>
      </c>
      <c r="F50" s="1483">
        <v>2784</v>
      </c>
      <c r="G50" s="1483">
        <v>2684</v>
      </c>
      <c r="H50" s="1483">
        <v>2448</v>
      </c>
      <c r="I50" s="1483">
        <v>2310</v>
      </c>
      <c r="J50" s="1483">
        <v>2315</v>
      </c>
      <c r="K50" s="1483">
        <v>2497</v>
      </c>
      <c r="L50" s="1483">
        <v>2356</v>
      </c>
      <c r="M50" s="1483">
        <v>2532</v>
      </c>
      <c r="N50" s="417"/>
      <c r="O50" s="406">
        <v>4403</v>
      </c>
    </row>
    <row r="51" spans="1:15" ht="10.5" customHeight="1">
      <c r="A51" s="406"/>
      <c r="B51" s="416"/>
      <c r="C51" s="1487" t="s">
        <v>63</v>
      </c>
      <c r="D51" s="1482"/>
      <c r="E51" s="1483">
        <v>51750</v>
      </c>
      <c r="F51" s="1483">
        <v>51147</v>
      </c>
      <c r="G51" s="1483">
        <v>49711</v>
      </c>
      <c r="H51" s="1483">
        <v>47518</v>
      </c>
      <c r="I51" s="1483">
        <v>48367</v>
      </c>
      <c r="J51" s="1483">
        <v>48206</v>
      </c>
      <c r="K51" s="1483">
        <v>49200</v>
      </c>
      <c r="L51" s="1483">
        <v>45267</v>
      </c>
      <c r="M51" s="1483">
        <v>46901</v>
      </c>
      <c r="N51" s="417"/>
      <c r="O51" s="406">
        <v>88638</v>
      </c>
    </row>
    <row r="52" spans="1:15" ht="10.5" customHeight="1">
      <c r="A52" s="406"/>
      <c r="B52" s="416"/>
      <c r="C52" s="1487" t="s">
        <v>79</v>
      </c>
      <c r="D52" s="1482"/>
      <c r="E52" s="1483">
        <v>10238</v>
      </c>
      <c r="F52" s="1483">
        <v>9928</v>
      </c>
      <c r="G52" s="1483">
        <v>9244</v>
      </c>
      <c r="H52" s="1483">
        <v>8635</v>
      </c>
      <c r="I52" s="1483">
        <v>8310</v>
      </c>
      <c r="J52" s="1483">
        <v>8363</v>
      </c>
      <c r="K52" s="1483">
        <v>8630</v>
      </c>
      <c r="L52" s="1483">
        <v>8083</v>
      </c>
      <c r="M52" s="1483">
        <v>8987</v>
      </c>
      <c r="N52" s="417"/>
      <c r="O52" s="406">
        <v>18640</v>
      </c>
    </row>
    <row r="53" spans="1:15" ht="10.5" customHeight="1">
      <c r="A53" s="406"/>
      <c r="B53" s="416"/>
      <c r="C53" s="1487" t="s">
        <v>58</v>
      </c>
      <c r="D53" s="1482"/>
      <c r="E53" s="1483">
        <v>21277</v>
      </c>
      <c r="F53" s="1483">
        <v>20945</v>
      </c>
      <c r="G53" s="1483">
        <v>20433</v>
      </c>
      <c r="H53" s="1483">
        <v>19562</v>
      </c>
      <c r="I53" s="1483">
        <v>19358</v>
      </c>
      <c r="J53" s="1483">
        <v>18905</v>
      </c>
      <c r="K53" s="1483">
        <v>19576</v>
      </c>
      <c r="L53" s="1483">
        <v>18650</v>
      </c>
      <c r="M53" s="1483">
        <v>19529</v>
      </c>
      <c r="N53" s="417"/>
      <c r="O53" s="406">
        <v>35533</v>
      </c>
    </row>
    <row r="54" spans="1:15" ht="10.5" customHeight="1">
      <c r="A54" s="406"/>
      <c r="B54" s="416"/>
      <c r="C54" s="1487" t="s">
        <v>65</v>
      </c>
      <c r="D54" s="1482"/>
      <c r="E54" s="1483">
        <v>4195</v>
      </c>
      <c r="F54" s="1483">
        <v>4132</v>
      </c>
      <c r="G54" s="1483">
        <v>3966</v>
      </c>
      <c r="H54" s="1483">
        <v>3742</v>
      </c>
      <c r="I54" s="1483">
        <v>3687</v>
      </c>
      <c r="J54" s="1483">
        <v>3694</v>
      </c>
      <c r="K54" s="1483">
        <v>3731</v>
      </c>
      <c r="L54" s="1483">
        <v>3463</v>
      </c>
      <c r="M54" s="1483">
        <v>3675</v>
      </c>
      <c r="N54" s="417"/>
      <c r="O54" s="406">
        <v>6979</v>
      </c>
    </row>
    <row r="55" spans="1:15" ht="10.5" customHeight="1">
      <c r="A55" s="406"/>
      <c r="B55" s="416"/>
      <c r="C55" s="1487" t="s">
        <v>67</v>
      </c>
      <c r="D55" s="1482"/>
      <c r="E55" s="1483">
        <v>3856</v>
      </c>
      <c r="F55" s="1483">
        <v>3744</v>
      </c>
      <c r="G55" s="1483">
        <v>3593</v>
      </c>
      <c r="H55" s="1483">
        <v>3398</v>
      </c>
      <c r="I55" s="1483">
        <v>3372</v>
      </c>
      <c r="J55" s="1483">
        <v>3403</v>
      </c>
      <c r="K55" s="1483">
        <v>3596</v>
      </c>
      <c r="L55" s="1483">
        <v>3245</v>
      </c>
      <c r="M55" s="1483">
        <v>3418</v>
      </c>
      <c r="N55" s="417"/>
      <c r="O55" s="406">
        <v>5622</v>
      </c>
    </row>
    <row r="56" spans="1:15" ht="10.5" customHeight="1">
      <c r="A56" s="406"/>
      <c r="B56" s="416"/>
      <c r="C56" s="1487" t="s">
        <v>77</v>
      </c>
      <c r="D56" s="1482"/>
      <c r="E56" s="1483">
        <v>7844</v>
      </c>
      <c r="F56" s="1483">
        <v>7612</v>
      </c>
      <c r="G56" s="1483">
        <v>7396</v>
      </c>
      <c r="H56" s="1483">
        <v>6918</v>
      </c>
      <c r="I56" s="1483">
        <v>6723</v>
      </c>
      <c r="J56" s="1483">
        <v>6846</v>
      </c>
      <c r="K56" s="1483">
        <v>7125</v>
      </c>
      <c r="L56" s="1483">
        <v>6428</v>
      </c>
      <c r="M56" s="1483">
        <v>7001</v>
      </c>
      <c r="N56" s="417"/>
      <c r="O56" s="406">
        <v>12225</v>
      </c>
    </row>
    <row r="57" spans="1:15" ht="10.5" customHeight="1">
      <c r="A57" s="406"/>
      <c r="B57" s="416"/>
      <c r="C57" s="1487" t="s">
        <v>131</v>
      </c>
      <c r="D57" s="1482"/>
      <c r="E57" s="1483">
        <v>6743</v>
      </c>
      <c r="F57" s="1483">
        <v>6716</v>
      </c>
      <c r="G57" s="1483">
        <v>7024</v>
      </c>
      <c r="H57" s="1483">
        <v>6809</v>
      </c>
      <c r="I57" s="1483">
        <v>6984</v>
      </c>
      <c r="J57" s="1483">
        <v>6825</v>
      </c>
      <c r="K57" s="1483">
        <v>6784</v>
      </c>
      <c r="L57" s="1483">
        <v>6623</v>
      </c>
      <c r="M57" s="1483">
        <v>6923</v>
      </c>
      <c r="N57" s="417"/>
      <c r="O57" s="406">
        <v>8291</v>
      </c>
    </row>
    <row r="58" spans="1:15" ht="10.5" customHeight="1">
      <c r="A58" s="406"/>
      <c r="B58" s="416"/>
      <c r="C58" s="1487" t="s">
        <v>132</v>
      </c>
      <c r="D58" s="1482"/>
      <c r="E58" s="1483">
        <v>7853</v>
      </c>
      <c r="F58" s="1483">
        <v>7608</v>
      </c>
      <c r="G58" s="1483">
        <v>7348</v>
      </c>
      <c r="H58" s="1483">
        <v>7024</v>
      </c>
      <c r="I58" s="1483">
        <v>6902</v>
      </c>
      <c r="J58" s="1483">
        <v>6781</v>
      </c>
      <c r="K58" s="1483">
        <v>7034</v>
      </c>
      <c r="L58" s="1483">
        <v>6869</v>
      </c>
      <c r="M58" s="1483">
        <v>7280</v>
      </c>
      <c r="N58" s="417"/>
      <c r="O58" s="406">
        <v>12043</v>
      </c>
    </row>
    <row r="59" spans="1:15" s="444" customFormat="1" ht="15" customHeight="1">
      <c r="A59" s="440"/>
      <c r="B59" s="441"/>
      <c r="C59" s="695" t="s">
        <v>149</v>
      </c>
      <c r="D59" s="695"/>
      <c r="E59" s="442"/>
      <c r="F59" s="442"/>
      <c r="G59" s="442"/>
      <c r="H59" s="442"/>
      <c r="I59" s="442"/>
      <c r="J59" s="442"/>
      <c r="K59" s="442"/>
      <c r="L59" s="442"/>
      <c r="M59" s="442"/>
      <c r="N59" s="443"/>
      <c r="O59" s="440"/>
    </row>
    <row r="60" spans="1:15" s="420" customFormat="1" ht="13.5" customHeight="1">
      <c r="A60" s="418"/>
      <c r="B60" s="1497"/>
      <c r="C60" s="1785" t="s">
        <v>150</v>
      </c>
      <c r="D60" s="1785"/>
      <c r="E60" s="1485">
        <v>455.34</v>
      </c>
      <c r="F60" s="1485">
        <v>450.47</v>
      </c>
      <c r="G60" s="1485">
        <v>449.15</v>
      </c>
      <c r="H60" s="1485">
        <v>458.62</v>
      </c>
      <c r="I60" s="1485">
        <v>452.55</v>
      </c>
      <c r="J60" s="1485">
        <v>456.59</v>
      </c>
      <c r="K60" s="1485">
        <v>459.26</v>
      </c>
      <c r="L60" s="1485">
        <v>454.99063576868502</v>
      </c>
      <c r="M60" s="1485">
        <v>450.45730771641399</v>
      </c>
      <c r="N60" s="445"/>
      <c r="O60" s="418">
        <v>491.25</v>
      </c>
    </row>
    <row r="61" spans="1:15" ht="9.75" customHeight="1">
      <c r="A61" s="406"/>
      <c r="B61" s="1492"/>
      <c r="C61" s="1782" t="s">
        <v>587</v>
      </c>
      <c r="D61" s="1782"/>
      <c r="E61" s="1782"/>
      <c r="F61" s="1782"/>
      <c r="G61" s="1782"/>
      <c r="H61" s="1782"/>
      <c r="I61" s="1782"/>
      <c r="J61" s="1782"/>
      <c r="K61" s="1782"/>
      <c r="L61" s="1782"/>
      <c r="M61" s="1782"/>
      <c r="N61" s="417"/>
      <c r="O61" s="406"/>
    </row>
    <row r="62" spans="1:15" ht="9" customHeight="1" thickBot="1">
      <c r="A62" s="406"/>
      <c r="B62" s="416"/>
      <c r="C62" s="362"/>
      <c r="D62" s="362"/>
      <c r="E62" s="362"/>
      <c r="F62" s="362"/>
      <c r="G62" s="362"/>
      <c r="H62" s="362"/>
      <c r="I62" s="362"/>
      <c r="J62" s="362"/>
      <c r="K62" s="362"/>
      <c r="L62" s="362"/>
      <c r="M62" s="362"/>
      <c r="N62" s="417"/>
      <c r="O62" s="406"/>
    </row>
    <row r="63" spans="1:15" ht="13.5" customHeight="1" thickBot="1">
      <c r="A63" s="406"/>
      <c r="B63" s="416"/>
      <c r="C63" s="1774" t="s">
        <v>22</v>
      </c>
      <c r="D63" s="1775"/>
      <c r="E63" s="1775"/>
      <c r="F63" s="1775"/>
      <c r="G63" s="1775"/>
      <c r="H63" s="1775"/>
      <c r="I63" s="1775"/>
      <c r="J63" s="1775"/>
      <c r="K63" s="1775"/>
      <c r="L63" s="1775"/>
      <c r="M63" s="1776"/>
      <c r="N63" s="417"/>
      <c r="O63" s="406"/>
    </row>
    <row r="64" spans="1:15" ht="9.75" customHeight="1">
      <c r="A64" s="406"/>
      <c r="B64" s="416"/>
      <c r="C64" s="1502" t="s">
        <v>78</v>
      </c>
      <c r="D64" s="432"/>
      <c r="E64" s="447"/>
      <c r="F64" s="447"/>
      <c r="G64" s="447"/>
      <c r="H64" s="447"/>
      <c r="I64" s="447"/>
      <c r="J64" s="447"/>
      <c r="K64" s="447"/>
      <c r="L64" s="447"/>
      <c r="M64" s="447"/>
      <c r="N64" s="417"/>
      <c r="O64" s="406"/>
    </row>
    <row r="65" spans="1:15" ht="13.5" customHeight="1">
      <c r="A65" s="406"/>
      <c r="B65" s="416"/>
      <c r="C65" s="1777" t="s">
        <v>146</v>
      </c>
      <c r="D65" s="1777"/>
      <c r="E65" s="442">
        <f t="shared" ref="E65:L65" si="0">+E66+E67</f>
        <v>113980</v>
      </c>
      <c r="F65" s="442">
        <f t="shared" si="0"/>
        <v>130475</v>
      </c>
      <c r="G65" s="442">
        <f t="shared" si="0"/>
        <v>111875</v>
      </c>
      <c r="H65" s="442">
        <f t="shared" si="0"/>
        <v>111636</v>
      </c>
      <c r="I65" s="442">
        <f t="shared" si="0"/>
        <v>123562</v>
      </c>
      <c r="J65" s="442">
        <f t="shared" si="0"/>
        <v>107950</v>
      </c>
      <c r="K65" s="442">
        <f t="shared" si="0"/>
        <v>114795</v>
      </c>
      <c r="L65" s="442">
        <f t="shared" si="0"/>
        <v>110574</v>
      </c>
      <c r="M65" s="442">
        <f t="shared" ref="M65" si="1">+M66+M67</f>
        <v>151152</v>
      </c>
      <c r="N65" s="417"/>
      <c r="O65" s="406"/>
    </row>
    <row r="66" spans="1:15" ht="11.25" customHeight="1">
      <c r="A66" s="406"/>
      <c r="B66" s="416"/>
      <c r="C66" s="1487" t="s">
        <v>72</v>
      </c>
      <c r="D66" s="1486"/>
      <c r="E66" s="1483">
        <v>44835</v>
      </c>
      <c r="F66" s="1483">
        <v>51345</v>
      </c>
      <c r="G66" s="1483">
        <v>43860</v>
      </c>
      <c r="H66" s="1483">
        <v>43625</v>
      </c>
      <c r="I66" s="1483">
        <v>49125</v>
      </c>
      <c r="J66" s="1483">
        <v>43204</v>
      </c>
      <c r="K66" s="1483">
        <v>46375</v>
      </c>
      <c r="L66" s="1483">
        <v>43850</v>
      </c>
      <c r="M66" s="1483">
        <v>59214</v>
      </c>
      <c r="N66" s="417"/>
      <c r="O66" s="406"/>
    </row>
    <row r="67" spans="1:15" ht="11.25" customHeight="1">
      <c r="A67" s="406"/>
      <c r="B67" s="416"/>
      <c r="C67" s="1487" t="s">
        <v>71</v>
      </c>
      <c r="D67" s="1486"/>
      <c r="E67" s="1483">
        <v>69145</v>
      </c>
      <c r="F67" s="1483">
        <v>79130</v>
      </c>
      <c r="G67" s="1483">
        <v>68015</v>
      </c>
      <c r="H67" s="1483">
        <v>68011</v>
      </c>
      <c r="I67" s="1483">
        <v>74437</v>
      </c>
      <c r="J67" s="1483">
        <v>64746</v>
      </c>
      <c r="K67" s="1483">
        <v>68420</v>
      </c>
      <c r="L67" s="1483">
        <v>66724</v>
      </c>
      <c r="M67" s="1483">
        <v>91938</v>
      </c>
      <c r="N67" s="417"/>
      <c r="O67" s="406">
        <v>58328</v>
      </c>
    </row>
    <row r="68" spans="1:15" s="444" customFormat="1" ht="12" customHeight="1">
      <c r="A68" s="440"/>
      <c r="B68" s="441"/>
      <c r="C68" s="1781" t="s">
        <v>590</v>
      </c>
      <c r="D68" s="1781"/>
      <c r="E68" s="1781"/>
      <c r="F68" s="1781"/>
      <c r="G68" s="1781"/>
      <c r="H68" s="1781"/>
      <c r="I68" s="1781"/>
      <c r="J68" s="1781"/>
      <c r="K68" s="1781"/>
      <c r="L68" s="1781"/>
      <c r="M68" s="1781"/>
      <c r="N68" s="417"/>
      <c r="O68" s="440"/>
    </row>
    <row r="69" spans="1:15" ht="13.5" customHeight="1">
      <c r="A69" s="406"/>
      <c r="B69" s="416"/>
      <c r="C69" s="1491" t="s">
        <v>436</v>
      </c>
      <c r="D69" s="91"/>
      <c r="E69" s="91"/>
      <c r="F69" s="91"/>
      <c r="G69" s="781" t="s">
        <v>135</v>
      </c>
      <c r="H69" s="91"/>
      <c r="I69" s="91"/>
      <c r="J69" s="91"/>
      <c r="K69" s="91"/>
      <c r="L69" s="91"/>
      <c r="M69" s="91"/>
      <c r="N69" s="417"/>
      <c r="O69" s="406"/>
    </row>
    <row r="70" spans="1:15" ht="9" customHeight="1">
      <c r="A70" s="406"/>
      <c r="B70" s="416"/>
      <c r="C70" s="1778" t="s">
        <v>244</v>
      </c>
      <c r="D70" s="1778"/>
      <c r="E70" s="1778"/>
      <c r="F70" s="1778"/>
      <c r="G70" s="1778"/>
      <c r="H70" s="1778"/>
      <c r="I70" s="1778"/>
      <c r="J70" s="1778"/>
      <c r="K70" s="1778"/>
      <c r="L70" s="1778"/>
      <c r="M70" s="1778"/>
      <c r="N70" s="1488"/>
      <c r="O70" s="406"/>
    </row>
    <row r="71" spans="1:15" ht="9" customHeight="1">
      <c r="A71" s="406"/>
      <c r="B71" s="416"/>
      <c r="C71" s="1489" t="s">
        <v>245</v>
      </c>
      <c r="D71" s="1489"/>
      <c r="E71" s="1489"/>
      <c r="F71" s="1489"/>
      <c r="G71" s="1489"/>
      <c r="H71" s="1489"/>
      <c r="I71" s="1489"/>
      <c r="J71" s="1490"/>
      <c r="K71" s="1778"/>
      <c r="L71" s="1778"/>
      <c r="M71" s="1778"/>
      <c r="N71" s="1780"/>
      <c r="O71" s="406"/>
    </row>
    <row r="72" spans="1:15" ht="13.5" customHeight="1">
      <c r="A72" s="406"/>
      <c r="B72" s="416"/>
      <c r="C72" s="406"/>
      <c r="D72" s="406"/>
      <c r="E72" s="413"/>
      <c r="F72" s="413"/>
      <c r="G72" s="413"/>
      <c r="H72" s="413"/>
      <c r="I72" s="413"/>
      <c r="J72" s="413"/>
      <c r="K72" s="1779">
        <v>42705</v>
      </c>
      <c r="L72" s="1779"/>
      <c r="M72" s="1779"/>
      <c r="N72" s="450">
        <v>19</v>
      </c>
      <c r="O72" s="413"/>
    </row>
    <row r="73" spans="1:15" ht="13.5" customHeight="1"/>
  </sheetData>
  <mergeCells count="30">
    <mergeCell ref="C25:D25"/>
    <mergeCell ref="B1:D1"/>
    <mergeCell ref="B2:D2"/>
    <mergeCell ref="C4:M4"/>
    <mergeCell ref="C5:D6"/>
    <mergeCell ref="C8:D8"/>
    <mergeCell ref="C18:M18"/>
    <mergeCell ref="C20:M20"/>
    <mergeCell ref="C22:D22"/>
    <mergeCell ref="C24:D24"/>
    <mergeCell ref="E6:M6"/>
    <mergeCell ref="C61:M61"/>
    <mergeCell ref="C26:D26"/>
    <mergeCell ref="C27:D27"/>
    <mergeCell ref="C28:M28"/>
    <mergeCell ref="C30:M30"/>
    <mergeCell ref="C32:D32"/>
    <mergeCell ref="C34:D34"/>
    <mergeCell ref="C35:D35"/>
    <mergeCell ref="C36:D36"/>
    <mergeCell ref="C37:D37"/>
    <mergeCell ref="C38:D38"/>
    <mergeCell ref="C60:D60"/>
    <mergeCell ref="C63:M63"/>
    <mergeCell ref="C65:D65"/>
    <mergeCell ref="C70:M70"/>
    <mergeCell ref="K72:M72"/>
    <mergeCell ref="K71:N71"/>
    <mergeCell ref="C68:H68"/>
    <mergeCell ref="I68:M68"/>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zoomScaleNormal="100" workbookViewId="0"/>
  </sheetViews>
  <sheetFormatPr defaultRowHeight="12.75"/>
  <cols>
    <col min="1" max="1" width="0.85546875" style="411" customWidth="1"/>
    <col min="2" max="2" width="2.5703125" style="411" customWidth="1"/>
    <col min="3" max="3" width="0.7109375" style="411" customWidth="1"/>
    <col min="4" max="4" width="31.7109375" style="411" customWidth="1"/>
    <col min="5" max="7" width="4.7109375" style="668" customWidth="1"/>
    <col min="8" max="11" width="4.7109375" style="575" customWidth="1"/>
    <col min="12" max="13" width="4.7109375" style="668" customWidth="1"/>
    <col min="14" max="15" width="4.7109375" style="575" customWidth="1"/>
    <col min="16" max="17" width="4.7109375" style="668" customWidth="1"/>
    <col min="18" max="18" width="2.42578125" style="697" customWidth="1"/>
    <col min="19" max="19" width="0.85546875" style="411" customWidth="1"/>
    <col min="20" max="16384" width="9.140625" style="411"/>
  </cols>
  <sheetData>
    <row r="1" spans="1:25" ht="13.5" customHeight="1">
      <c r="A1" s="406"/>
      <c r="B1" s="1085"/>
      <c r="C1" s="1085"/>
      <c r="E1" s="1792" t="s">
        <v>324</v>
      </c>
      <c r="F1" s="1792"/>
      <c r="G1" s="1792"/>
      <c r="H1" s="1792"/>
      <c r="I1" s="1792"/>
      <c r="J1" s="1792"/>
      <c r="K1" s="1792"/>
      <c r="L1" s="1792"/>
      <c r="M1" s="1792"/>
      <c r="N1" s="1792"/>
      <c r="O1" s="1792"/>
      <c r="P1" s="1792"/>
      <c r="Q1" s="1792"/>
      <c r="R1" s="698"/>
      <c r="S1" s="406"/>
    </row>
    <row r="2" spans="1:25" ht="6" customHeight="1">
      <c r="A2" s="406"/>
      <c r="B2" s="1086"/>
      <c r="C2" s="1087"/>
      <c r="D2" s="1087"/>
      <c r="E2" s="626"/>
      <c r="F2" s="626"/>
      <c r="G2" s="626"/>
      <c r="H2" s="627"/>
      <c r="I2" s="627"/>
      <c r="J2" s="627"/>
      <c r="K2" s="627"/>
      <c r="L2" s="626"/>
      <c r="M2" s="626"/>
      <c r="N2" s="627"/>
      <c r="O2" s="627"/>
      <c r="P2" s="626"/>
      <c r="Q2" s="626" t="s">
        <v>325</v>
      </c>
      <c r="R2" s="699"/>
      <c r="S2" s="416"/>
    </row>
    <row r="3" spans="1:25" ht="13.5" customHeight="1" thickBot="1">
      <c r="A3" s="406"/>
      <c r="B3" s="467"/>
      <c r="C3" s="416"/>
      <c r="D3" s="416"/>
      <c r="E3" s="628"/>
      <c r="F3" s="628"/>
      <c r="G3" s="628"/>
      <c r="H3" s="581"/>
      <c r="I3" s="581"/>
      <c r="J3" s="581"/>
      <c r="K3" s="581"/>
      <c r="L3" s="628"/>
      <c r="M3" s="628"/>
      <c r="N3" s="581"/>
      <c r="O3" s="581"/>
      <c r="P3" s="1793" t="s">
        <v>73</v>
      </c>
      <c r="Q3" s="1793"/>
      <c r="R3" s="700"/>
      <c r="S3" s="416"/>
    </row>
    <row r="4" spans="1:25" ht="13.5" customHeight="1" thickBot="1">
      <c r="A4" s="406"/>
      <c r="B4" s="467"/>
      <c r="C4" s="611" t="s">
        <v>385</v>
      </c>
      <c r="D4" s="629"/>
      <c r="E4" s="630"/>
      <c r="F4" s="630"/>
      <c r="G4" s="630"/>
      <c r="H4" s="630"/>
      <c r="I4" s="630"/>
      <c r="J4" s="630"/>
      <c r="K4" s="630"/>
      <c r="L4" s="630"/>
      <c r="M4" s="630"/>
      <c r="N4" s="630"/>
      <c r="O4" s="630"/>
      <c r="P4" s="630"/>
      <c r="Q4" s="631"/>
      <c r="R4" s="698"/>
      <c r="S4" s="87"/>
      <c r="T4" s="433"/>
      <c r="U4" s="433"/>
      <c r="V4" s="433"/>
      <c r="W4" s="433"/>
      <c r="X4" s="433"/>
      <c r="Y4" s="433"/>
    </row>
    <row r="5" spans="1:25" s="433" customFormat="1" ht="4.5" customHeight="1">
      <c r="A5" s="406"/>
      <c r="B5" s="467"/>
      <c r="C5" s="632"/>
      <c r="D5" s="632"/>
      <c r="E5" s="633"/>
      <c r="F5" s="633"/>
      <c r="G5" s="633"/>
      <c r="H5" s="633"/>
      <c r="I5" s="633"/>
      <c r="J5" s="633"/>
      <c r="K5" s="633"/>
      <c r="L5" s="633"/>
      <c r="M5" s="633"/>
      <c r="N5" s="633"/>
      <c r="O5" s="633"/>
      <c r="P5" s="633"/>
      <c r="Q5" s="633"/>
      <c r="R5" s="698"/>
      <c r="S5" s="87"/>
    </row>
    <row r="6" spans="1:25" s="433" customFormat="1" ht="13.5" customHeight="1">
      <c r="A6" s="406"/>
      <c r="B6" s="467"/>
      <c r="C6" s="632"/>
      <c r="D6" s="632"/>
      <c r="E6" s="1795">
        <v>2015</v>
      </c>
      <c r="F6" s="1795"/>
      <c r="G6" s="1719">
        <v>2016</v>
      </c>
      <c r="H6" s="1719"/>
      <c r="I6" s="1719"/>
      <c r="J6" s="1719"/>
      <c r="K6" s="1719"/>
      <c r="L6" s="1719"/>
      <c r="M6" s="1719"/>
      <c r="N6" s="1719"/>
      <c r="O6" s="1719"/>
      <c r="P6" s="1719"/>
      <c r="Q6" s="1719"/>
      <c r="R6" s="698"/>
      <c r="S6" s="87"/>
    </row>
    <row r="7" spans="1:25" s="433" customFormat="1" ht="13.5" customHeight="1">
      <c r="A7" s="406"/>
      <c r="B7" s="467"/>
      <c r="C7" s="632"/>
      <c r="D7" s="632"/>
      <c r="E7" s="768" t="s">
        <v>95</v>
      </c>
      <c r="F7" s="768" t="s">
        <v>94</v>
      </c>
      <c r="G7" s="768" t="s">
        <v>93</v>
      </c>
      <c r="H7" s="768" t="s">
        <v>104</v>
      </c>
      <c r="I7" s="768" t="s">
        <v>103</v>
      </c>
      <c r="J7" s="768" t="s">
        <v>102</v>
      </c>
      <c r="K7" s="768" t="s">
        <v>101</v>
      </c>
      <c r="L7" s="768" t="s">
        <v>100</v>
      </c>
      <c r="M7" s="768" t="s">
        <v>99</v>
      </c>
      <c r="N7" s="768" t="s">
        <v>98</v>
      </c>
      <c r="O7" s="768" t="s">
        <v>97</v>
      </c>
      <c r="P7" s="768" t="s">
        <v>96</v>
      </c>
      <c r="Q7" s="768" t="s">
        <v>95</v>
      </c>
      <c r="R7" s="698"/>
      <c r="S7" s="424"/>
    </row>
    <row r="8" spans="1:25" s="433" customFormat="1" ht="3.75" customHeight="1">
      <c r="A8" s="406"/>
      <c r="B8" s="467"/>
      <c r="C8" s="632"/>
      <c r="D8" s="632"/>
      <c r="E8" s="424"/>
      <c r="F8" s="424"/>
      <c r="G8" s="424"/>
      <c r="H8" s="424"/>
      <c r="I8" s="424"/>
      <c r="J8" s="424"/>
      <c r="K8" s="424"/>
      <c r="L8" s="424"/>
      <c r="M8" s="424"/>
      <c r="N8" s="424"/>
      <c r="O8" s="424"/>
      <c r="P8" s="424"/>
      <c r="Q8" s="424"/>
      <c r="R8" s="698"/>
      <c r="S8" s="424"/>
    </row>
    <row r="9" spans="1:25" s="635" customFormat="1" ht="15.75" customHeight="1">
      <c r="A9" s="634"/>
      <c r="B9" s="497"/>
      <c r="C9" s="1084" t="s">
        <v>310</v>
      </c>
      <c r="D9" s="1084"/>
      <c r="E9" s="357">
        <v>0.95442765315362998</v>
      </c>
      <c r="F9" s="357">
        <v>0.71646697541664917</v>
      </c>
      <c r="G9" s="357">
        <v>0.76744221094645126</v>
      </c>
      <c r="H9" s="357">
        <v>0.79073081810247781</v>
      </c>
      <c r="I9" s="357">
        <v>0.98544243863053893</v>
      </c>
      <c r="J9" s="357">
        <v>1.1195784177828514</v>
      </c>
      <c r="K9" s="357">
        <v>1.2216688998124583</v>
      </c>
      <c r="L9" s="357">
        <v>1.2373667247828068</v>
      </c>
      <c r="M9" s="357">
        <v>1.2431323065506528</v>
      </c>
      <c r="N9" s="357">
        <v>1.3401190999726753</v>
      </c>
      <c r="O9" s="357">
        <v>1.375378025621119</v>
      </c>
      <c r="P9" s="357">
        <v>1.3441019860517107</v>
      </c>
      <c r="Q9" s="357">
        <v>1.2475251358246902</v>
      </c>
      <c r="R9" s="701"/>
      <c r="S9" s="394"/>
      <c r="T9" s="1516"/>
      <c r="U9" s="1518"/>
      <c r="V9" s="1518"/>
      <c r="W9" s="1518"/>
      <c r="X9" s="1518"/>
    </row>
    <row r="10" spans="1:25" s="635" customFormat="1" ht="15.75" customHeight="1">
      <c r="A10" s="634"/>
      <c r="B10" s="497"/>
      <c r="C10" s="1084" t="s">
        <v>311</v>
      </c>
      <c r="D10" s="219"/>
      <c r="E10" s="636"/>
      <c r="F10" s="636"/>
      <c r="G10" s="636"/>
      <c r="H10" s="636"/>
      <c r="I10" s="636"/>
      <c r="J10" s="636"/>
      <c r="K10" s="636"/>
      <c r="L10" s="636"/>
      <c r="M10" s="636"/>
      <c r="N10" s="636"/>
      <c r="O10" s="636"/>
      <c r="P10" s="636"/>
      <c r="Q10" s="636"/>
      <c r="R10" s="702"/>
      <c r="S10" s="394"/>
      <c r="T10" s="1516"/>
      <c r="U10" s="1518"/>
      <c r="V10" s="1518"/>
      <c r="W10" s="1518"/>
      <c r="X10" s="1518"/>
    </row>
    <row r="11" spans="1:25" s="433" customFormat="1" ht="11.25" customHeight="1">
      <c r="A11" s="406"/>
      <c r="B11" s="467"/>
      <c r="C11" s="416"/>
      <c r="D11" s="96" t="s">
        <v>480</v>
      </c>
      <c r="E11" s="637">
        <v>-1.4138489928111111</v>
      </c>
      <c r="F11" s="637">
        <v>-1.7766430898444441</v>
      </c>
      <c r="G11" s="637">
        <v>-1.1747457713111111</v>
      </c>
      <c r="H11" s="637">
        <v>-0.87600675886666668</v>
      </c>
      <c r="I11" s="637">
        <v>-1.0917661205444444</v>
      </c>
      <c r="J11" s="637">
        <v>-1.8072660749111111</v>
      </c>
      <c r="K11" s="637">
        <v>-2.0767208458444446</v>
      </c>
      <c r="L11" s="637">
        <v>-1.5095743140777778</v>
      </c>
      <c r="M11" s="637">
        <v>-1.2692790975333332</v>
      </c>
      <c r="N11" s="637">
        <v>-1.1097047986555557</v>
      </c>
      <c r="O11" s="637">
        <v>-1.061582607988889</v>
      </c>
      <c r="P11" s="637">
        <v>-0.43091576162222234</v>
      </c>
      <c r="Q11" s="637">
        <v>0.41726350510000004</v>
      </c>
      <c r="R11" s="571"/>
      <c r="S11" s="87"/>
      <c r="T11" s="1516"/>
      <c r="U11" s="1518"/>
      <c r="V11" s="1518"/>
      <c r="W11" s="1518"/>
      <c r="X11" s="1518"/>
    </row>
    <row r="12" spans="1:25" s="433" customFormat="1" ht="12.75" customHeight="1">
      <c r="A12" s="406"/>
      <c r="B12" s="467"/>
      <c r="C12" s="416"/>
      <c r="D12" s="96" t="s">
        <v>479</v>
      </c>
      <c r="E12" s="637">
        <v>-35.871302118449996</v>
      </c>
      <c r="F12" s="637">
        <v>-36.399787655466668</v>
      </c>
      <c r="G12" s="637">
        <v>-34.843363003783331</v>
      </c>
      <c r="H12" s="637">
        <v>-34.073193046083333</v>
      </c>
      <c r="I12" s="637">
        <v>-32.823662777316663</v>
      </c>
      <c r="J12" s="637">
        <v>-33.07523287155</v>
      </c>
      <c r="K12" s="637">
        <v>-32.570558462433333</v>
      </c>
      <c r="L12" s="637">
        <v>-32.745192968766673</v>
      </c>
      <c r="M12" s="637">
        <v>-32.080188164050007</v>
      </c>
      <c r="N12" s="637">
        <v>-30.994255316816666</v>
      </c>
      <c r="O12" s="637">
        <v>-29.6321954979</v>
      </c>
      <c r="P12" s="637">
        <v>-29.157584307516668</v>
      </c>
      <c r="Q12" s="637">
        <v>-29.696040917216667</v>
      </c>
      <c r="R12" s="571"/>
      <c r="S12" s="87"/>
      <c r="T12" s="1516"/>
      <c r="U12" s="1518"/>
      <c r="V12" s="1518"/>
      <c r="W12" s="1518"/>
      <c r="X12" s="1518"/>
    </row>
    <row r="13" spans="1:25" s="433" customFormat="1" ht="12" customHeight="1">
      <c r="A13" s="406"/>
      <c r="B13" s="467"/>
      <c r="C13" s="416"/>
      <c r="D13" s="96" t="s">
        <v>478</v>
      </c>
      <c r="E13" s="637">
        <v>0.52667244098888877</v>
      </c>
      <c r="F13" s="637">
        <v>0.38379489531111105</v>
      </c>
      <c r="G13" s="637">
        <v>-0.30764528276666669</v>
      </c>
      <c r="H13" s="637">
        <v>-0.21301830933333329</v>
      </c>
      <c r="I13" s="637">
        <v>-0.50857276448888888</v>
      </c>
      <c r="J13" s="637">
        <v>0.69964303446666654</v>
      </c>
      <c r="K13" s="637">
        <v>1.7722335223999999</v>
      </c>
      <c r="L13" s="637">
        <v>3.4020633576333332</v>
      </c>
      <c r="M13" s="637">
        <v>5.0064920025333342</v>
      </c>
      <c r="N13" s="637">
        <v>6.4021945862222225</v>
      </c>
      <c r="O13" s="637">
        <v>6.9199882443444451</v>
      </c>
      <c r="P13" s="637">
        <v>6.7846826247444438</v>
      </c>
      <c r="Q13" s="637">
        <v>6.4000293378888884</v>
      </c>
      <c r="R13" s="571"/>
      <c r="S13" s="87"/>
      <c r="T13" s="1516"/>
      <c r="U13" s="1516"/>
      <c r="V13" s="635"/>
    </row>
    <row r="14" spans="1:25" s="433" customFormat="1" ht="12" customHeight="1">
      <c r="A14" s="406"/>
      <c r="B14" s="467"/>
      <c r="C14" s="416"/>
      <c r="D14" s="96" t="s">
        <v>152</v>
      </c>
      <c r="E14" s="637">
        <v>8.2216205507777786</v>
      </c>
      <c r="F14" s="637">
        <v>6.8173745482222223</v>
      </c>
      <c r="G14" s="637">
        <v>5.8742971318888886</v>
      </c>
      <c r="H14" s="637">
        <v>5.2055587148888893</v>
      </c>
      <c r="I14" s="637">
        <v>5.9322632686666665</v>
      </c>
      <c r="J14" s="637">
        <v>8.5621117784444447</v>
      </c>
      <c r="K14" s="637">
        <v>7.745382525666666</v>
      </c>
      <c r="L14" s="637">
        <v>7.5636415947777769</v>
      </c>
      <c r="M14" s="637">
        <v>5.7219812668888892</v>
      </c>
      <c r="N14" s="637">
        <v>7.896726457333334</v>
      </c>
      <c r="O14" s="637">
        <v>8.4538619703333353</v>
      </c>
      <c r="P14" s="637">
        <v>8.2845531951111102</v>
      </c>
      <c r="Q14" s="637">
        <v>6.9159763183333327</v>
      </c>
      <c r="R14" s="571"/>
      <c r="S14" s="87"/>
      <c r="T14" s="1516"/>
      <c r="U14" s="1516"/>
      <c r="V14" s="635"/>
    </row>
    <row r="15" spans="1:25" s="433" customFormat="1" ht="10.5" customHeight="1">
      <c r="A15" s="406"/>
      <c r="B15" s="467"/>
      <c r="C15" s="416"/>
      <c r="D15" s="172"/>
      <c r="E15" s="638"/>
      <c r="F15" s="638"/>
      <c r="G15" s="638"/>
      <c r="H15" s="638"/>
      <c r="I15" s="638"/>
      <c r="J15" s="638"/>
      <c r="K15" s="638"/>
      <c r="L15" s="638"/>
      <c r="M15" s="638"/>
      <c r="N15" s="638"/>
      <c r="O15" s="638"/>
      <c r="P15" s="638"/>
      <c r="Q15" s="638"/>
      <c r="R15" s="571"/>
      <c r="S15" s="87"/>
      <c r="T15" s="1516"/>
      <c r="U15" s="1516"/>
      <c r="V15" s="635"/>
    </row>
    <row r="16" spans="1:25" s="433" customFormat="1" ht="10.5" customHeight="1">
      <c r="A16" s="406"/>
      <c r="B16" s="467"/>
      <c r="C16" s="416"/>
      <c r="D16" s="172"/>
      <c r="E16" s="638"/>
      <c r="F16" s="638"/>
      <c r="G16" s="638"/>
      <c r="H16" s="638"/>
      <c r="I16" s="638"/>
      <c r="J16" s="638"/>
      <c r="K16" s="638"/>
      <c r="L16" s="638"/>
      <c r="M16" s="638"/>
      <c r="N16" s="638"/>
      <c r="O16" s="638"/>
      <c r="P16" s="638"/>
      <c r="Q16" s="638"/>
      <c r="R16" s="571"/>
      <c r="S16" s="87"/>
      <c r="V16" s="938"/>
    </row>
    <row r="17" spans="1:22" s="433" customFormat="1" ht="10.5" customHeight="1">
      <c r="A17" s="406"/>
      <c r="B17" s="467"/>
      <c r="C17" s="416"/>
      <c r="D17" s="172"/>
      <c r="E17" s="638"/>
      <c r="F17" s="638"/>
      <c r="G17" s="638"/>
      <c r="H17" s="638"/>
      <c r="I17" s="638"/>
      <c r="J17" s="638"/>
      <c r="K17" s="638"/>
      <c r="L17" s="638"/>
      <c r="M17" s="638"/>
      <c r="N17" s="638"/>
      <c r="O17" s="638"/>
      <c r="P17" s="638"/>
      <c r="Q17" s="638"/>
      <c r="R17" s="571"/>
      <c r="S17" s="87"/>
      <c r="V17" s="938"/>
    </row>
    <row r="18" spans="1:22" s="433" customFormat="1" ht="10.5" customHeight="1">
      <c r="A18" s="406"/>
      <c r="B18" s="467"/>
      <c r="C18" s="416"/>
      <c r="D18" s="172"/>
      <c r="E18" s="638"/>
      <c r="F18" s="638"/>
      <c r="G18" s="638"/>
      <c r="H18" s="638"/>
      <c r="I18" s="638"/>
      <c r="J18" s="638"/>
      <c r="K18" s="638"/>
      <c r="L18" s="638"/>
      <c r="M18" s="638"/>
      <c r="N18" s="638"/>
      <c r="O18" s="638"/>
      <c r="P18" s="638"/>
      <c r="Q18" s="638"/>
      <c r="R18" s="571"/>
      <c r="S18" s="87"/>
      <c r="V18" s="938"/>
    </row>
    <row r="19" spans="1:22" s="433" customFormat="1" ht="10.5" customHeight="1">
      <c r="A19" s="406"/>
      <c r="B19" s="467"/>
      <c r="C19" s="416"/>
      <c r="D19" s="172"/>
      <c r="E19" s="638"/>
      <c r="F19" s="638"/>
      <c r="G19" s="638"/>
      <c r="H19" s="638"/>
      <c r="I19" s="638"/>
      <c r="J19" s="638"/>
      <c r="K19" s="638"/>
      <c r="L19" s="638"/>
      <c r="M19" s="638"/>
      <c r="N19" s="638"/>
      <c r="O19" s="638"/>
      <c r="P19" s="638"/>
      <c r="Q19" s="638"/>
      <c r="R19" s="571"/>
      <c r="S19" s="87"/>
      <c r="V19" s="938"/>
    </row>
    <row r="20" spans="1:22" s="433" customFormat="1" ht="10.5" customHeight="1">
      <c r="A20" s="406"/>
      <c r="B20" s="467"/>
      <c r="C20" s="416"/>
      <c r="D20" s="172"/>
      <c r="E20" s="638"/>
      <c r="F20" s="638"/>
      <c r="G20" s="638"/>
      <c r="H20" s="638"/>
      <c r="I20" s="638"/>
      <c r="J20" s="638"/>
      <c r="K20" s="638"/>
      <c r="L20" s="638"/>
      <c r="M20" s="638"/>
      <c r="N20" s="638"/>
      <c r="O20" s="638"/>
      <c r="P20" s="638"/>
      <c r="Q20" s="638"/>
      <c r="R20" s="571"/>
      <c r="S20" s="87"/>
      <c r="V20" s="938"/>
    </row>
    <row r="21" spans="1:22" s="433" customFormat="1" ht="10.5" customHeight="1">
      <c r="A21" s="406"/>
      <c r="B21" s="467"/>
      <c r="C21" s="416"/>
      <c r="D21" s="172"/>
      <c r="E21" s="638"/>
      <c r="F21" s="638"/>
      <c r="G21" s="638"/>
      <c r="H21" s="638"/>
      <c r="I21" s="638"/>
      <c r="J21" s="638"/>
      <c r="K21" s="638"/>
      <c r="L21" s="638"/>
      <c r="M21" s="638"/>
      <c r="N21" s="638"/>
      <c r="O21" s="638"/>
      <c r="P21" s="638"/>
      <c r="Q21" s="638"/>
      <c r="R21" s="571"/>
      <c r="S21" s="87"/>
      <c r="V21" s="938"/>
    </row>
    <row r="22" spans="1:22" s="433" customFormat="1" ht="10.5" customHeight="1">
      <c r="A22" s="406"/>
      <c r="B22" s="467"/>
      <c r="C22" s="416"/>
      <c r="D22" s="172"/>
      <c r="E22" s="638"/>
      <c r="F22" s="638"/>
      <c r="G22" s="638"/>
      <c r="H22" s="638"/>
      <c r="I22" s="638"/>
      <c r="J22" s="638"/>
      <c r="K22" s="638"/>
      <c r="L22" s="638"/>
      <c r="M22" s="638"/>
      <c r="N22" s="638"/>
      <c r="O22" s="638"/>
      <c r="P22" s="638"/>
      <c r="Q22" s="638"/>
      <c r="R22" s="571"/>
      <c r="S22" s="87"/>
      <c r="V22" s="938"/>
    </row>
    <row r="23" spans="1:22" s="433" customFormat="1" ht="10.5" customHeight="1">
      <c r="A23" s="406"/>
      <c r="B23" s="467"/>
      <c r="C23" s="416"/>
      <c r="D23" s="172"/>
      <c r="E23" s="638"/>
      <c r="F23" s="638"/>
      <c r="G23" s="638"/>
      <c r="H23" s="638"/>
      <c r="I23" s="638"/>
      <c r="J23" s="638"/>
      <c r="K23" s="638"/>
      <c r="L23" s="638"/>
      <c r="M23" s="638"/>
      <c r="N23" s="638"/>
      <c r="O23" s="638"/>
      <c r="P23" s="638"/>
      <c r="Q23" s="638"/>
      <c r="R23" s="571"/>
      <c r="S23" s="87"/>
      <c r="V23" s="938"/>
    </row>
    <row r="24" spans="1:22" s="433" customFormat="1" ht="10.5" customHeight="1">
      <c r="A24" s="406"/>
      <c r="B24" s="467"/>
      <c r="C24" s="416"/>
      <c r="D24" s="172"/>
      <c r="E24" s="638"/>
      <c r="F24" s="638"/>
      <c r="G24" s="638"/>
      <c r="H24" s="638"/>
      <c r="I24" s="638"/>
      <c r="J24" s="638"/>
      <c r="K24" s="638"/>
      <c r="L24" s="638"/>
      <c r="M24" s="638"/>
      <c r="N24" s="638"/>
      <c r="O24" s="638"/>
      <c r="P24" s="638"/>
      <c r="Q24" s="638"/>
      <c r="R24" s="571"/>
      <c r="S24" s="87"/>
      <c r="V24" s="938"/>
    </row>
    <row r="25" spans="1:22" s="433" customFormat="1" ht="10.5" customHeight="1">
      <c r="A25" s="406"/>
      <c r="B25" s="467"/>
      <c r="C25" s="416"/>
      <c r="D25" s="172"/>
      <c r="E25" s="638"/>
      <c r="F25" s="638"/>
      <c r="G25" s="638"/>
      <c r="H25" s="638"/>
      <c r="I25" s="638"/>
      <c r="J25" s="638"/>
      <c r="K25" s="638"/>
      <c r="L25" s="638"/>
      <c r="M25" s="638"/>
      <c r="N25" s="638"/>
      <c r="O25" s="638"/>
      <c r="P25" s="638"/>
      <c r="Q25" s="638"/>
      <c r="R25" s="571"/>
      <c r="S25" s="87"/>
      <c r="V25" s="938"/>
    </row>
    <row r="26" spans="1:22" s="433" customFormat="1" ht="10.5" customHeight="1">
      <c r="A26" s="406"/>
      <c r="B26" s="467"/>
      <c r="C26" s="416"/>
      <c r="D26" s="172"/>
      <c r="E26" s="638"/>
      <c r="F26" s="638"/>
      <c r="G26" s="638"/>
      <c r="H26" s="638"/>
      <c r="I26" s="638"/>
      <c r="J26" s="638"/>
      <c r="K26" s="638"/>
      <c r="L26" s="638"/>
      <c r="M26" s="638"/>
      <c r="N26" s="638"/>
      <c r="O26" s="638"/>
      <c r="P26" s="638"/>
      <c r="Q26" s="638"/>
      <c r="R26" s="571"/>
      <c r="S26" s="87"/>
      <c r="V26" s="938"/>
    </row>
    <row r="27" spans="1:22" s="433" customFormat="1" ht="10.5" customHeight="1">
      <c r="A27" s="406"/>
      <c r="B27" s="467"/>
      <c r="C27" s="416"/>
      <c r="D27" s="172"/>
      <c r="E27" s="638"/>
      <c r="F27" s="638"/>
      <c r="G27" s="638"/>
      <c r="H27" s="638"/>
      <c r="I27" s="638"/>
      <c r="J27" s="638"/>
      <c r="K27" s="638"/>
      <c r="L27" s="638"/>
      <c r="M27" s="638"/>
      <c r="N27" s="638"/>
      <c r="O27" s="638"/>
      <c r="P27" s="638"/>
      <c r="Q27" s="638"/>
      <c r="R27" s="571"/>
      <c r="S27" s="87"/>
      <c r="V27" s="938"/>
    </row>
    <row r="28" spans="1:22" s="433" customFormat="1" ht="6" customHeight="1">
      <c r="A28" s="406"/>
      <c r="B28" s="467"/>
      <c r="C28" s="416"/>
      <c r="D28" s="172"/>
      <c r="E28" s="638"/>
      <c r="F28" s="638"/>
      <c r="G28" s="638"/>
      <c r="H28" s="638"/>
      <c r="I28" s="638"/>
      <c r="J28" s="638"/>
      <c r="K28" s="638"/>
      <c r="L28" s="638"/>
      <c r="M28" s="638"/>
      <c r="N28" s="638"/>
      <c r="O28" s="638"/>
      <c r="P28" s="638"/>
      <c r="Q28" s="638"/>
      <c r="R28" s="571"/>
      <c r="S28" s="87"/>
    </row>
    <row r="29" spans="1:22" s="635" customFormat="1" ht="15.75" customHeight="1">
      <c r="A29" s="634"/>
      <c r="B29" s="497"/>
      <c r="C29" s="1084" t="s">
        <v>309</v>
      </c>
      <c r="D29" s="219"/>
      <c r="E29" s="639"/>
      <c r="F29" s="640"/>
      <c r="G29" s="640"/>
      <c r="H29" s="640"/>
      <c r="I29" s="640"/>
      <c r="J29" s="640"/>
      <c r="K29" s="640"/>
      <c r="L29" s="640"/>
      <c r="M29" s="640"/>
      <c r="N29" s="640"/>
      <c r="O29" s="640"/>
      <c r="P29" s="640"/>
      <c r="Q29" s="640"/>
      <c r="R29" s="703"/>
      <c r="S29" s="394"/>
      <c r="U29" s="1517"/>
      <c r="V29" s="1517"/>
    </row>
    <row r="30" spans="1:22" s="433" customFormat="1" ht="11.25" customHeight="1">
      <c r="A30" s="406"/>
      <c r="B30" s="467"/>
      <c r="C30" s="1085"/>
      <c r="D30" s="96" t="s">
        <v>153</v>
      </c>
      <c r="E30" s="637">
        <v>2.2236117347</v>
      </c>
      <c r="F30" s="637">
        <v>0.63662027896666673</v>
      </c>
      <c r="G30" s="637">
        <v>0.8312952598333333</v>
      </c>
      <c r="H30" s="637">
        <v>1.1661384862666668</v>
      </c>
      <c r="I30" s="637">
        <v>2.9098582654333334</v>
      </c>
      <c r="J30" s="637">
        <v>3.1791087690999995</v>
      </c>
      <c r="K30" s="637">
        <v>3.7085668282333333</v>
      </c>
      <c r="L30" s="637">
        <v>2.7692745808666666</v>
      </c>
      <c r="M30" s="637">
        <v>2.5238975948666664</v>
      </c>
      <c r="N30" s="637">
        <v>2.9188350694</v>
      </c>
      <c r="O30" s="637">
        <v>2.8871800014999995</v>
      </c>
      <c r="P30" s="637">
        <v>2.8021648707666671</v>
      </c>
      <c r="Q30" s="637">
        <v>2.3389472801999998</v>
      </c>
      <c r="R30" s="704"/>
      <c r="S30" s="87"/>
      <c r="U30" s="1517"/>
      <c r="V30" s="1517"/>
    </row>
    <row r="31" spans="1:22" s="433" customFormat="1" ht="12.75" customHeight="1">
      <c r="A31" s="406"/>
      <c r="B31" s="467"/>
      <c r="C31" s="1085"/>
      <c r="D31" s="96" t="s">
        <v>479</v>
      </c>
      <c r="E31" s="637">
        <v>-23.989735930266665</v>
      </c>
      <c r="F31" s="637">
        <v>-25.281380678533335</v>
      </c>
      <c r="G31" s="637">
        <v>-21.979081167966669</v>
      </c>
      <c r="H31" s="637">
        <v>-20.477313915699998</v>
      </c>
      <c r="I31" s="637">
        <v>-18.564136857233333</v>
      </c>
      <c r="J31" s="637">
        <v>-19.603462154866666</v>
      </c>
      <c r="K31" s="637">
        <v>-18.176212647566668</v>
      </c>
      <c r="L31" s="637">
        <v>-18.3057770128</v>
      </c>
      <c r="M31" s="637">
        <v>-18.647556284766665</v>
      </c>
      <c r="N31" s="637">
        <v>-19.607241966999997</v>
      </c>
      <c r="O31" s="637">
        <v>-18.916458150299999</v>
      </c>
      <c r="P31" s="637">
        <v>-18.919849154566666</v>
      </c>
      <c r="Q31" s="637">
        <v>-19.912689063033334</v>
      </c>
      <c r="R31" s="704"/>
      <c r="S31" s="87"/>
    </row>
    <row r="32" spans="1:22" s="433" customFormat="1" ht="11.25" customHeight="1">
      <c r="A32" s="406"/>
      <c r="B32" s="467"/>
      <c r="C32" s="1085"/>
      <c r="D32" s="96" t="s">
        <v>151</v>
      </c>
      <c r="E32" s="637">
        <v>-0.24249385516666666</v>
      </c>
      <c r="F32" s="637">
        <v>0.3164522121333333</v>
      </c>
      <c r="G32" s="637">
        <v>0.69767901589999992</v>
      </c>
      <c r="H32" s="637">
        <v>0.76034929933333328</v>
      </c>
      <c r="I32" s="637">
        <v>1.2027232002666668</v>
      </c>
      <c r="J32" s="637">
        <v>1.6044117854</v>
      </c>
      <c r="K32" s="637">
        <v>2.9680134323666665</v>
      </c>
      <c r="L32" s="637">
        <v>3.0651380337333332</v>
      </c>
      <c r="M32" s="637">
        <v>3.1187361580333337</v>
      </c>
      <c r="N32" s="637">
        <v>1.6663340543333334</v>
      </c>
      <c r="O32" s="637">
        <v>0.77182998366666655</v>
      </c>
      <c r="P32" s="637">
        <v>-0.28466725206666665</v>
      </c>
      <c r="Q32" s="637">
        <v>0.86249263476666671</v>
      </c>
      <c r="R32" s="704"/>
      <c r="S32" s="87"/>
    </row>
    <row r="33" spans="1:22" s="433" customFormat="1" ht="12" customHeight="1">
      <c r="A33" s="406"/>
      <c r="B33" s="467"/>
      <c r="C33" s="1085"/>
      <c r="D33" s="96" t="s">
        <v>154</v>
      </c>
      <c r="E33" s="637">
        <v>2.9517395423333332</v>
      </c>
      <c r="F33" s="637">
        <v>3.7240526173333333</v>
      </c>
      <c r="G33" s="637">
        <v>3.4176264306666666</v>
      </c>
      <c r="H33" s="637">
        <v>4.2578350446666668</v>
      </c>
      <c r="I33" s="637">
        <v>3.5941094836666667</v>
      </c>
      <c r="J33" s="637">
        <v>3.8795319579999998</v>
      </c>
      <c r="K33" s="637">
        <v>-0.50301778899999972</v>
      </c>
      <c r="L33" s="637">
        <v>-0.14212509066666623</v>
      </c>
      <c r="M33" s="637">
        <v>-5.879620233333327E-2</v>
      </c>
      <c r="N33" s="637">
        <v>2.9014210089999999</v>
      </c>
      <c r="O33" s="637">
        <v>2.3308329410000002</v>
      </c>
      <c r="P33" s="637">
        <v>2.6500951769999999</v>
      </c>
      <c r="Q33" s="637">
        <v>2.9054633253333333</v>
      </c>
      <c r="R33" s="704"/>
      <c r="S33" s="87"/>
    </row>
    <row r="34" spans="1:22" s="635" customFormat="1" ht="21" customHeight="1">
      <c r="A34" s="634"/>
      <c r="B34" s="497"/>
      <c r="C34" s="1796" t="s">
        <v>308</v>
      </c>
      <c r="D34" s="1796"/>
      <c r="E34" s="641">
        <v>10.082851998909913</v>
      </c>
      <c r="F34" s="641">
        <v>10.857759287918327</v>
      </c>
      <c r="G34" s="641">
        <v>9.3302927870888368</v>
      </c>
      <c r="H34" s="641">
        <v>6.5123096295275191</v>
      </c>
      <c r="I34" s="641">
        <v>5.6946757437587463</v>
      </c>
      <c r="J34" s="641">
        <v>5.7300883709380228</v>
      </c>
      <c r="K34" s="641">
        <v>6.6243175043699694</v>
      </c>
      <c r="L34" s="641">
        <v>7.9751248866932061</v>
      </c>
      <c r="M34" s="641">
        <v>8.5111870487843504</v>
      </c>
      <c r="N34" s="641">
        <v>8.8907257595626934</v>
      </c>
      <c r="O34" s="641">
        <v>7.4526817777957435</v>
      </c>
      <c r="P34" s="641">
        <v>6.2977295186650295</v>
      </c>
      <c r="Q34" s="641">
        <v>3.4298274847939019</v>
      </c>
      <c r="R34" s="703"/>
      <c r="S34" s="394"/>
    </row>
    <row r="35" spans="1:22" s="647" customFormat="1" ht="16.5" customHeight="1">
      <c r="A35" s="642"/>
      <c r="B35" s="643"/>
      <c r="C35" s="356" t="s">
        <v>339</v>
      </c>
      <c r="D35" s="644"/>
      <c r="E35" s="645">
        <v>-13.736829478667774</v>
      </c>
      <c r="F35" s="645">
        <v>-14.141007070688538</v>
      </c>
      <c r="G35" s="645">
        <v>-12.616816443911416</v>
      </c>
      <c r="H35" s="645">
        <v>-11.283762742717556</v>
      </c>
      <c r="I35" s="645">
        <v>-11.270460909771925</v>
      </c>
      <c r="J35" s="645">
        <v>-12.371079072376498</v>
      </c>
      <c r="K35" s="645">
        <v>-11.887589285746495</v>
      </c>
      <c r="L35" s="645">
        <v>-12.627414195201835</v>
      </c>
      <c r="M35" s="645">
        <v>-12.972060245833285</v>
      </c>
      <c r="N35" s="645">
        <v>-13.251260494122596</v>
      </c>
      <c r="O35" s="645">
        <v>-12.387785044482669</v>
      </c>
      <c r="P35" s="645">
        <v>-11.585816020301444</v>
      </c>
      <c r="Q35" s="645">
        <v>-10.451843627392748</v>
      </c>
      <c r="R35" s="705"/>
      <c r="S35" s="395"/>
      <c r="T35" s="646"/>
      <c r="U35" s="646"/>
      <c r="V35" s="646"/>
    </row>
    <row r="36" spans="1:22" s="433" customFormat="1" ht="10.5" customHeight="1">
      <c r="A36" s="406"/>
      <c r="B36" s="467"/>
      <c r="C36" s="648"/>
      <c r="D36" s="172"/>
      <c r="E36" s="649"/>
      <c r="F36" s="649"/>
      <c r="G36" s="649"/>
      <c r="H36" s="649"/>
      <c r="I36" s="649"/>
      <c r="J36" s="649"/>
      <c r="K36" s="649"/>
      <c r="L36" s="649"/>
      <c r="M36" s="649"/>
      <c r="N36" s="649"/>
      <c r="O36" s="649"/>
      <c r="P36" s="649"/>
      <c r="Q36" s="649"/>
      <c r="R36" s="704"/>
      <c r="S36" s="87"/>
    </row>
    <row r="37" spans="1:22" s="433" customFormat="1" ht="10.5" customHeight="1">
      <c r="A37" s="406"/>
      <c r="B37" s="467"/>
      <c r="C37" s="648"/>
      <c r="D37" s="172"/>
      <c r="E37" s="649"/>
      <c r="F37" s="649"/>
      <c r="G37" s="649"/>
      <c r="H37" s="649"/>
      <c r="I37" s="649"/>
      <c r="J37" s="649"/>
      <c r="K37" s="649"/>
      <c r="L37" s="649"/>
      <c r="M37" s="649"/>
      <c r="N37" s="649"/>
      <c r="O37" s="649"/>
      <c r="P37" s="649"/>
      <c r="Q37" s="649"/>
      <c r="R37" s="704"/>
      <c r="S37" s="87"/>
    </row>
    <row r="38" spans="1:22" s="433" customFormat="1" ht="10.5" customHeight="1">
      <c r="A38" s="406"/>
      <c r="B38" s="467"/>
      <c r="C38" s="648"/>
      <c r="D38" s="172"/>
      <c r="E38" s="649"/>
      <c r="F38" s="649"/>
      <c r="G38" s="649"/>
      <c r="H38" s="649"/>
      <c r="I38" s="649"/>
      <c r="J38" s="649"/>
      <c r="K38" s="649"/>
      <c r="L38" s="649"/>
      <c r="M38" s="649"/>
      <c r="N38" s="649"/>
      <c r="O38" s="649"/>
      <c r="P38" s="649"/>
      <c r="Q38" s="649"/>
      <c r="R38" s="704"/>
      <c r="S38" s="87"/>
    </row>
    <row r="39" spans="1:22" s="433" customFormat="1" ht="10.5" customHeight="1">
      <c r="A39" s="406"/>
      <c r="B39" s="467"/>
      <c r="C39" s="648"/>
      <c r="D39" s="172"/>
      <c r="E39" s="649"/>
      <c r="F39" s="649"/>
      <c r="G39" s="649"/>
      <c r="H39" s="649"/>
      <c r="I39" s="649"/>
      <c r="J39" s="649"/>
      <c r="K39" s="649"/>
      <c r="L39" s="649"/>
      <c r="M39" s="649"/>
      <c r="N39" s="649"/>
      <c r="O39" s="649"/>
      <c r="P39" s="649"/>
      <c r="Q39" s="649"/>
      <c r="R39" s="704"/>
      <c r="S39" s="87"/>
    </row>
    <row r="40" spans="1:22" s="433" customFormat="1" ht="10.5" customHeight="1">
      <c r="A40" s="406"/>
      <c r="B40" s="467"/>
      <c r="C40" s="648"/>
      <c r="D40" s="172"/>
      <c r="E40" s="649"/>
      <c r="F40" s="649"/>
      <c r="G40" s="649"/>
      <c r="H40" s="649"/>
      <c r="I40" s="649"/>
      <c r="J40" s="649"/>
      <c r="K40" s="649"/>
      <c r="L40" s="649"/>
      <c r="M40" s="649"/>
      <c r="N40" s="649"/>
      <c r="O40" s="649"/>
      <c r="P40" s="649"/>
      <c r="Q40" s="649"/>
      <c r="R40" s="704"/>
      <c r="S40" s="87"/>
    </row>
    <row r="41" spans="1:22" s="433" customFormat="1" ht="10.5" customHeight="1">
      <c r="A41" s="406"/>
      <c r="B41" s="467"/>
      <c r="C41" s="648"/>
      <c r="D41" s="172"/>
      <c r="E41" s="649"/>
      <c r="F41" s="649"/>
      <c r="G41" s="649"/>
      <c r="H41" s="649"/>
      <c r="I41" s="649"/>
      <c r="J41" s="649"/>
      <c r="K41" s="649"/>
      <c r="L41" s="649"/>
      <c r="M41" s="649"/>
      <c r="N41" s="649"/>
      <c r="O41" s="649"/>
      <c r="P41" s="649"/>
      <c r="Q41" s="649"/>
      <c r="R41" s="704"/>
      <c r="S41" s="87"/>
    </row>
    <row r="42" spans="1:22" s="433" customFormat="1" ht="10.5" customHeight="1">
      <c r="A42" s="406"/>
      <c r="B42" s="467"/>
      <c r="C42" s="648"/>
      <c r="D42" s="172"/>
      <c r="E42" s="649"/>
      <c r="F42" s="649"/>
      <c r="G42" s="649"/>
      <c r="H42" s="649"/>
      <c r="I42" s="649"/>
      <c r="J42" s="649"/>
      <c r="K42" s="649"/>
      <c r="L42" s="649"/>
      <c r="M42" s="649"/>
      <c r="N42" s="649"/>
      <c r="O42" s="649"/>
      <c r="P42" s="649"/>
      <c r="Q42" s="649"/>
      <c r="R42" s="704"/>
      <c r="S42" s="87"/>
    </row>
    <row r="43" spans="1:22" s="433" customFormat="1" ht="10.5" customHeight="1">
      <c r="A43" s="406"/>
      <c r="B43" s="467"/>
      <c r="C43" s="648"/>
      <c r="D43" s="172"/>
      <c r="E43" s="649"/>
      <c r="F43" s="649"/>
      <c r="G43" s="649"/>
      <c r="H43" s="649"/>
      <c r="I43" s="649"/>
      <c r="J43" s="649"/>
      <c r="K43" s="649"/>
      <c r="L43" s="649"/>
      <c r="M43" s="649"/>
      <c r="N43" s="649"/>
      <c r="O43" s="649"/>
      <c r="P43" s="649"/>
      <c r="Q43" s="649"/>
      <c r="R43" s="704"/>
      <c r="S43" s="87"/>
    </row>
    <row r="44" spans="1:22" s="433" customFormat="1" ht="10.5" customHeight="1">
      <c r="A44" s="406"/>
      <c r="B44" s="467"/>
      <c r="C44" s="648"/>
      <c r="D44" s="172"/>
      <c r="E44" s="649"/>
      <c r="F44" s="649"/>
      <c r="G44" s="649"/>
      <c r="H44" s="649"/>
      <c r="I44" s="649"/>
      <c r="J44" s="649"/>
      <c r="K44" s="649"/>
      <c r="L44" s="649"/>
      <c r="M44" s="649"/>
      <c r="N44" s="649"/>
      <c r="O44" s="649"/>
      <c r="P44" s="649"/>
      <c r="Q44" s="649"/>
      <c r="R44" s="704"/>
      <c r="S44" s="87"/>
    </row>
    <row r="45" spans="1:22" s="433" customFormat="1" ht="10.5" customHeight="1">
      <c r="A45" s="406"/>
      <c r="B45" s="467"/>
      <c r="C45" s="648"/>
      <c r="D45" s="172"/>
      <c r="E45" s="649"/>
      <c r="F45" s="649"/>
      <c r="G45" s="649"/>
      <c r="H45" s="649"/>
      <c r="I45" s="649"/>
      <c r="J45" s="649"/>
      <c r="K45" s="649"/>
      <c r="L45" s="649"/>
      <c r="M45" s="649"/>
      <c r="N45" s="649"/>
      <c r="O45" s="649"/>
      <c r="P45" s="649"/>
      <c r="Q45" s="649"/>
      <c r="R45" s="704"/>
      <c r="S45" s="87"/>
    </row>
    <row r="46" spans="1:22" s="433" customFormat="1" ht="10.5" customHeight="1">
      <c r="A46" s="406"/>
      <c r="B46" s="467"/>
      <c r="C46" s="648"/>
      <c r="D46" s="172"/>
      <c r="E46" s="649"/>
      <c r="F46" s="649"/>
      <c r="G46" s="649"/>
      <c r="H46" s="649"/>
      <c r="I46" s="649"/>
      <c r="J46" s="649"/>
      <c r="K46" s="649"/>
      <c r="L46" s="649"/>
      <c r="M46" s="649"/>
      <c r="N46" s="649"/>
      <c r="O46" s="649"/>
      <c r="P46" s="649"/>
      <c r="Q46" s="649"/>
      <c r="R46" s="704"/>
      <c r="S46" s="87"/>
    </row>
    <row r="47" spans="1:22" s="433" customFormat="1" ht="10.5" customHeight="1">
      <c r="A47" s="406"/>
      <c r="B47" s="467"/>
      <c r="C47" s="648"/>
      <c r="D47" s="172"/>
      <c r="E47" s="649"/>
      <c r="F47" s="649"/>
      <c r="G47" s="649"/>
      <c r="H47" s="649"/>
      <c r="I47" s="649"/>
      <c r="J47" s="649"/>
      <c r="K47" s="649"/>
      <c r="L47" s="649"/>
      <c r="M47" s="649"/>
      <c r="N47" s="649"/>
      <c r="O47" s="649"/>
      <c r="P47" s="649"/>
      <c r="Q47" s="649"/>
      <c r="R47" s="704"/>
      <c r="S47" s="87"/>
    </row>
    <row r="48" spans="1:22" s="433" customFormat="1" ht="10.5" customHeight="1">
      <c r="A48" s="406"/>
      <c r="B48" s="467"/>
      <c r="C48" s="648"/>
      <c r="D48" s="172"/>
      <c r="E48" s="649"/>
      <c r="F48" s="649"/>
      <c r="G48" s="649"/>
      <c r="H48" s="649"/>
      <c r="I48" s="649"/>
      <c r="J48" s="649"/>
      <c r="K48" s="649"/>
      <c r="L48" s="649"/>
      <c r="M48" s="649"/>
      <c r="N48" s="649"/>
      <c r="O48" s="649"/>
      <c r="P48" s="649"/>
      <c r="Q48" s="649"/>
      <c r="R48" s="704"/>
      <c r="S48" s="87"/>
    </row>
    <row r="49" spans="1:26" s="635" customFormat="1" ht="15.75" customHeight="1">
      <c r="A49" s="634"/>
      <c r="B49" s="497"/>
      <c r="C49" s="1084" t="s">
        <v>155</v>
      </c>
      <c r="D49" s="219"/>
      <c r="E49" s="639"/>
      <c r="F49" s="640"/>
      <c r="G49" s="640"/>
      <c r="H49" s="640"/>
      <c r="I49" s="640"/>
      <c r="J49" s="640"/>
      <c r="K49" s="640"/>
      <c r="L49" s="640"/>
      <c r="M49" s="640"/>
      <c r="N49" s="640"/>
      <c r="O49" s="640"/>
      <c r="P49" s="640"/>
      <c r="Q49" s="640"/>
      <c r="R49" s="703"/>
      <c r="S49" s="394"/>
    </row>
    <row r="50" spans="1:26" s="635" customFormat="1" ht="15.75" customHeight="1">
      <c r="A50" s="634"/>
      <c r="B50" s="497"/>
      <c r="C50" s="650"/>
      <c r="D50" s="245" t="s">
        <v>307</v>
      </c>
      <c r="E50" s="645">
        <f>'11desemprego_IEFP'!E16/1000</f>
        <v>550.25</v>
      </c>
      <c r="F50" s="645">
        <f>'11desemprego_IEFP'!F16/1000</f>
        <v>555.16700000000003</v>
      </c>
      <c r="G50" s="645">
        <f>'11desemprego_IEFP'!G16/1000</f>
        <v>570.38</v>
      </c>
      <c r="H50" s="645">
        <f>'11desemprego_IEFP'!H16/1000</f>
        <v>575.99900000000002</v>
      </c>
      <c r="I50" s="645">
        <f>'11desemprego_IEFP'!I16/1000</f>
        <v>575.07500000000005</v>
      </c>
      <c r="J50" s="645">
        <f>'11desemprego_IEFP'!J16/1000</f>
        <v>562.93399999999997</v>
      </c>
      <c r="K50" s="645">
        <f>'11desemprego_IEFP'!K16/1000</f>
        <v>534.95799999999997</v>
      </c>
      <c r="L50" s="645">
        <f>'11desemprego_IEFP'!L16/1000</f>
        <v>511.642</v>
      </c>
      <c r="M50" s="645">
        <f>'11desemprego_IEFP'!M16/1000</f>
        <v>497.66300000000001</v>
      </c>
      <c r="N50" s="645">
        <f>'11desemprego_IEFP'!N16/1000</f>
        <v>498.76299999999998</v>
      </c>
      <c r="O50" s="645">
        <f>'11desemprego_IEFP'!O16/1000</f>
        <v>491.10700000000003</v>
      </c>
      <c r="P50" s="645">
        <f>'11desemprego_IEFP'!P16/1000</f>
        <v>490.589</v>
      </c>
      <c r="Q50" s="645">
        <f>'11desemprego_IEFP'!Q16/1000</f>
        <v>486.43400000000003</v>
      </c>
      <c r="R50" s="703"/>
      <c r="S50" s="394"/>
    </row>
    <row r="51" spans="1:26" s="654" customFormat="1" ht="12" customHeight="1">
      <c r="A51" s="651"/>
      <c r="B51" s="652"/>
      <c r="C51" s="653"/>
      <c r="D51" s="692" t="s">
        <v>239</v>
      </c>
      <c r="E51" s="637">
        <v>25.074999999999999</v>
      </c>
      <c r="F51" s="637">
        <v>25.164999999999999</v>
      </c>
      <c r="G51" s="637">
        <v>26.43</v>
      </c>
      <c r="H51" s="637">
        <v>26.911000000000001</v>
      </c>
      <c r="I51" s="637">
        <v>26.292000000000002</v>
      </c>
      <c r="J51" s="637">
        <v>24.832000000000001</v>
      </c>
      <c r="K51" s="637">
        <v>22.792000000000002</v>
      </c>
      <c r="L51" s="637">
        <v>21.03</v>
      </c>
      <c r="M51" s="637">
        <v>19.891999999999999</v>
      </c>
      <c r="N51" s="637">
        <v>19.463000000000001</v>
      </c>
      <c r="O51" s="637">
        <v>19.338999999999999</v>
      </c>
      <c r="P51" s="637">
        <v>20.108000000000001</v>
      </c>
      <c r="Q51" s="637" t="s">
        <v>393</v>
      </c>
      <c r="R51" s="706"/>
      <c r="S51" s="87"/>
    </row>
    <row r="52" spans="1:26" s="658" customFormat="1" ht="15" customHeight="1">
      <c r="A52" s="655"/>
      <c r="B52" s="656"/>
      <c r="C52" s="657"/>
      <c r="D52" s="245" t="s">
        <v>305</v>
      </c>
      <c r="E52" s="645">
        <f>+'10desemprego_IEFP'!E8/1000</f>
        <v>64.694999999999993</v>
      </c>
      <c r="F52" s="645">
        <f>+'10desemprego_IEFP'!F8/1000</f>
        <v>54.033000000000001</v>
      </c>
      <c r="G52" s="645">
        <f>+'10desemprego_IEFP'!G8/1000</f>
        <v>64.933999999999997</v>
      </c>
      <c r="H52" s="645">
        <f>+'10desemprego_IEFP'!H8/1000</f>
        <v>53.631999999999998</v>
      </c>
      <c r="I52" s="645">
        <f>+'10desemprego_IEFP'!I8/1000</f>
        <v>53.463999999999999</v>
      </c>
      <c r="J52" s="645">
        <f>+'10desemprego_IEFP'!J8/1000</f>
        <v>50.136000000000003</v>
      </c>
      <c r="K52" s="645">
        <f>+'10desemprego_IEFP'!K8/1000</f>
        <v>50.006</v>
      </c>
      <c r="L52" s="645">
        <f>+'10desemprego_IEFP'!L8/1000</f>
        <v>49.496000000000002</v>
      </c>
      <c r="M52" s="645">
        <f>+'10desemprego_IEFP'!M8/1000</f>
        <v>47.27</v>
      </c>
      <c r="N52" s="645">
        <f>+'10desemprego_IEFP'!N8/1000</f>
        <v>50.372</v>
      </c>
      <c r="O52" s="645">
        <f>+'10desemprego_IEFP'!O8/1000</f>
        <v>65.453999999999994</v>
      </c>
      <c r="P52" s="645">
        <f>+'10desemprego_IEFP'!P8/1000</f>
        <v>58.289000000000001</v>
      </c>
      <c r="Q52" s="645">
        <f>+'10desemprego_IEFP'!Q8/1000</f>
        <v>58.241999999999997</v>
      </c>
      <c r="R52" s="707"/>
      <c r="S52" s="394"/>
    </row>
    <row r="53" spans="1:26" s="433" customFormat="1" ht="11.25" customHeight="1">
      <c r="A53" s="406"/>
      <c r="B53" s="467"/>
      <c r="C53" s="648"/>
      <c r="D53" s="692" t="s">
        <v>240</v>
      </c>
      <c r="E53" s="637">
        <v>3.037204561381146</v>
      </c>
      <c r="F53" s="637">
        <v>-4.616226521677735</v>
      </c>
      <c r="G53" s="637">
        <v>-5.7301723261857447</v>
      </c>
      <c r="H53" s="637">
        <v>-3.6695105523125271</v>
      </c>
      <c r="I53" s="637">
        <v>-11.790133641313316</v>
      </c>
      <c r="J53" s="637">
        <v>-6.7497442574165341</v>
      </c>
      <c r="K53" s="637">
        <v>3.8503073600265836</v>
      </c>
      <c r="L53" s="637">
        <v>-7.7427772600186291</v>
      </c>
      <c r="M53" s="637">
        <v>-16.626982027267758</v>
      </c>
      <c r="N53" s="637">
        <v>-4.877726371447455</v>
      </c>
      <c r="O53" s="637">
        <v>-12.038380906305445</v>
      </c>
      <c r="P53" s="637">
        <v>-16.960139043223066</v>
      </c>
      <c r="Q53" s="637">
        <f>+(Q52/E52-1)*100</f>
        <v>-9.9744957106422394</v>
      </c>
      <c r="R53" s="704"/>
      <c r="S53" s="87"/>
    </row>
    <row r="54" spans="1:26" s="635" customFormat="1" ht="15.75" customHeight="1">
      <c r="A54" s="634"/>
      <c r="B54" s="497"/>
      <c r="C54" s="1084" t="s">
        <v>306</v>
      </c>
      <c r="D54" s="219"/>
      <c r="E54" s="645">
        <f>+'10desemprego_IEFP'!E31/1000</f>
        <v>13.237</v>
      </c>
      <c r="F54" s="645">
        <f>+'10desemprego_IEFP'!F31/1000</f>
        <v>10.487</v>
      </c>
      <c r="G54" s="645">
        <f>+'10desemprego_IEFP'!G31/1000</f>
        <v>15.558999999999999</v>
      </c>
      <c r="H54" s="645">
        <f>+'10desemprego_IEFP'!H31/1000</f>
        <v>15.617000000000001</v>
      </c>
      <c r="I54" s="645">
        <f>+'10desemprego_IEFP'!I31/1000</f>
        <v>16.334</v>
      </c>
      <c r="J54" s="645">
        <f>+'10desemprego_IEFP'!J31/1000</f>
        <v>14.250999999999999</v>
      </c>
      <c r="K54" s="645">
        <f>+'10desemprego_IEFP'!K31/1000</f>
        <v>16.872</v>
      </c>
      <c r="L54" s="645">
        <f>+'10desemprego_IEFP'!L31/1000</f>
        <v>16.274000000000001</v>
      </c>
      <c r="M54" s="645">
        <f>+'10desemprego_IEFP'!M31/1000</f>
        <v>11.95</v>
      </c>
      <c r="N54" s="645">
        <f>+'10desemprego_IEFP'!N31/1000</f>
        <v>9.593</v>
      </c>
      <c r="O54" s="645">
        <f>+'10desemprego_IEFP'!O31/1000</f>
        <v>11.157999999999999</v>
      </c>
      <c r="P54" s="645">
        <f>+'10desemprego_IEFP'!P31/1000</f>
        <v>9.4450000000000003</v>
      </c>
      <c r="Q54" s="645">
        <f>+'10desemprego_IEFP'!Q31/1000</f>
        <v>8.3239999999999998</v>
      </c>
      <c r="R54" s="703"/>
      <c r="S54" s="394"/>
    </row>
    <row r="55" spans="1:26" s="433" customFormat="1" ht="9.75" customHeight="1">
      <c r="A55" s="614"/>
      <c r="B55" s="659"/>
      <c r="C55" s="660"/>
      <c r="D55" s="692" t="s">
        <v>156</v>
      </c>
      <c r="E55" s="637">
        <v>4.7065337763012138</v>
      </c>
      <c r="F55" s="637">
        <v>-1.1965328811004428</v>
      </c>
      <c r="G55" s="637">
        <v>-1.7677883704779407</v>
      </c>
      <c r="H55" s="637">
        <v>14.259584430787253</v>
      </c>
      <c r="I55" s="637">
        <v>-2.7159023228111923</v>
      </c>
      <c r="J55" s="637">
        <v>-19.234910739586287</v>
      </c>
      <c r="K55" s="637">
        <v>1.6569259504729761</v>
      </c>
      <c r="L55" s="637">
        <v>0.65561603166750526</v>
      </c>
      <c r="M55" s="637">
        <v>-22.225837943377812</v>
      </c>
      <c r="N55" s="637">
        <v>-29.035360260393549</v>
      </c>
      <c r="O55" s="637">
        <v>-34.376286537669834</v>
      </c>
      <c r="P55" s="637">
        <v>-41.451772873791228</v>
      </c>
      <c r="Q55" s="637">
        <f>+(Q54/E54-1)*100</f>
        <v>-37.115660648183123</v>
      </c>
      <c r="R55" s="704"/>
      <c r="S55" s="87"/>
      <c r="U55" s="635"/>
      <c r="X55" s="938"/>
      <c r="Y55" s="938"/>
      <c r="Z55" s="938"/>
    </row>
    <row r="56" spans="1:26" s="635" customFormat="1" ht="15.75" customHeight="1">
      <c r="A56" s="634"/>
      <c r="B56" s="497"/>
      <c r="C56" s="1796" t="s">
        <v>338</v>
      </c>
      <c r="D56" s="1796"/>
      <c r="E56" s="645">
        <v>250.55500000000001</v>
      </c>
      <c r="F56" s="645">
        <v>261.00400000000002</v>
      </c>
      <c r="G56" s="645">
        <v>262.14800000000002</v>
      </c>
      <c r="H56" s="645">
        <v>257.22800000000001</v>
      </c>
      <c r="I56" s="645">
        <v>251.01599999999999</v>
      </c>
      <c r="J56" s="645">
        <v>243.321</v>
      </c>
      <c r="K56" s="645">
        <v>233.87899999999999</v>
      </c>
      <c r="L56" s="645">
        <v>221.673</v>
      </c>
      <c r="M56" s="645">
        <v>219.245</v>
      </c>
      <c r="N56" s="645">
        <v>217.05099999999999</v>
      </c>
      <c r="O56" s="645">
        <v>223.048</v>
      </c>
      <c r="P56" s="645">
        <v>210.834</v>
      </c>
      <c r="Q56" s="645">
        <v>227.078</v>
      </c>
      <c r="R56" s="704"/>
      <c r="S56" s="394"/>
      <c r="T56" s="1517"/>
    </row>
    <row r="57" spans="1:26" s="433" customFormat="1" ht="10.5" customHeight="1">
      <c r="A57" s="406"/>
      <c r="B57" s="467"/>
      <c r="C57" s="661"/>
      <c r="D57" s="661"/>
      <c r="E57" s="662"/>
      <c r="F57" s="663"/>
      <c r="G57" s="663"/>
      <c r="H57" s="663"/>
      <c r="I57" s="663"/>
      <c r="J57" s="663"/>
      <c r="K57" s="663"/>
      <c r="L57" s="663"/>
      <c r="M57" s="663"/>
      <c r="N57" s="663"/>
      <c r="O57" s="663"/>
      <c r="P57" s="663"/>
      <c r="Q57" s="663"/>
      <c r="R57" s="704"/>
      <c r="S57" s="87"/>
    </row>
    <row r="58" spans="1:26" s="433" customFormat="1" ht="10.5" customHeight="1">
      <c r="A58" s="406"/>
      <c r="B58" s="467"/>
      <c r="C58" s="648"/>
      <c r="D58" s="172"/>
      <c r="E58" s="638"/>
      <c r="F58" s="638"/>
      <c r="G58" s="638"/>
      <c r="H58" s="638"/>
      <c r="I58" s="638"/>
      <c r="J58" s="638"/>
      <c r="K58" s="638"/>
      <c r="L58" s="638"/>
      <c r="M58" s="638"/>
      <c r="N58" s="638"/>
      <c r="O58" s="638"/>
      <c r="P58" s="638"/>
      <c r="Q58" s="638"/>
      <c r="R58" s="704"/>
      <c r="S58" s="87"/>
    </row>
    <row r="59" spans="1:26" s="433" customFormat="1" ht="10.5" customHeight="1">
      <c r="A59" s="406"/>
      <c r="B59" s="467"/>
      <c r="C59" s="648"/>
      <c r="D59" s="172"/>
      <c r="E59" s="649"/>
      <c r="F59" s="649"/>
      <c r="G59" s="649"/>
      <c r="H59" s="649"/>
      <c r="I59" s="649"/>
      <c r="J59" s="649"/>
      <c r="K59" s="649"/>
      <c r="L59" s="649"/>
      <c r="M59" s="649"/>
      <c r="N59" s="649"/>
      <c r="O59" s="649"/>
      <c r="P59" s="649"/>
      <c r="Q59" s="649"/>
      <c r="R59" s="704"/>
      <c r="S59" s="87"/>
    </row>
    <row r="60" spans="1:26" s="433" customFormat="1" ht="10.5" customHeight="1">
      <c r="A60" s="406"/>
      <c r="B60" s="467"/>
      <c r="C60" s="648"/>
      <c r="D60" s="172"/>
      <c r="E60" s="649"/>
      <c r="F60" s="649"/>
      <c r="G60" s="649"/>
      <c r="H60" s="649"/>
      <c r="I60" s="649"/>
      <c r="J60" s="649"/>
      <c r="K60" s="649"/>
      <c r="L60" s="649"/>
      <c r="M60" s="649"/>
      <c r="N60" s="649"/>
      <c r="O60" s="649"/>
      <c r="P60" s="649"/>
      <c r="Q60" s="649"/>
      <c r="R60" s="704"/>
      <c r="S60" s="87"/>
    </row>
    <row r="61" spans="1:26" s="433" customFormat="1" ht="10.5" customHeight="1">
      <c r="A61" s="406"/>
      <c r="B61" s="467"/>
      <c r="C61" s="648"/>
      <c r="D61" s="172"/>
      <c r="E61" s="649"/>
      <c r="F61" s="649"/>
      <c r="G61" s="649"/>
      <c r="H61" s="649"/>
      <c r="I61" s="649"/>
      <c r="J61" s="649"/>
      <c r="K61" s="649"/>
      <c r="L61" s="649"/>
      <c r="M61" s="649"/>
      <c r="N61" s="649"/>
      <c r="O61" s="649"/>
      <c r="P61" s="649"/>
      <c r="Q61" s="649"/>
      <c r="R61" s="704"/>
      <c r="S61" s="87"/>
    </row>
    <row r="62" spans="1:26" s="433" customFormat="1" ht="10.5" customHeight="1">
      <c r="A62" s="406"/>
      <c r="B62" s="467"/>
      <c r="C62" s="648"/>
      <c r="D62" s="172"/>
      <c r="E62" s="649"/>
      <c r="F62" s="649"/>
      <c r="G62" s="649"/>
      <c r="H62" s="649"/>
      <c r="I62" s="649"/>
      <c r="J62" s="649"/>
      <c r="K62" s="649"/>
      <c r="L62" s="649"/>
      <c r="M62" s="649"/>
      <c r="N62" s="649"/>
      <c r="O62" s="649"/>
      <c r="P62" s="649"/>
      <c r="Q62" s="649"/>
      <c r="R62" s="704"/>
      <c r="S62" s="87"/>
    </row>
    <row r="63" spans="1:26" s="433" customFormat="1" ht="10.5" customHeight="1">
      <c r="A63" s="406"/>
      <c r="B63" s="467"/>
      <c r="C63" s="648"/>
      <c r="D63" s="172"/>
      <c r="E63" s="649"/>
      <c r="F63" s="649"/>
      <c r="G63" s="649"/>
      <c r="H63" s="649"/>
      <c r="I63" s="649"/>
      <c r="J63" s="649"/>
      <c r="K63" s="649"/>
      <c r="L63" s="649"/>
      <c r="M63" s="649"/>
      <c r="N63" s="649"/>
      <c r="O63" s="649"/>
      <c r="P63" s="649"/>
      <c r="Q63" s="649"/>
      <c r="R63" s="704"/>
      <c r="S63" s="87"/>
    </row>
    <row r="64" spans="1:26" s="433" customFormat="1" ht="10.5" customHeight="1">
      <c r="A64" s="406"/>
      <c r="B64" s="467"/>
      <c r="C64" s="648"/>
      <c r="D64" s="172"/>
      <c r="E64" s="649"/>
      <c r="F64" s="649"/>
      <c r="G64" s="649"/>
      <c r="H64" s="649"/>
      <c r="I64" s="649"/>
      <c r="J64" s="649"/>
      <c r="K64" s="649"/>
      <c r="L64" s="649"/>
      <c r="M64" s="649"/>
      <c r="N64" s="649"/>
      <c r="O64" s="649"/>
      <c r="P64" s="649"/>
      <c r="Q64" s="649"/>
      <c r="R64" s="704"/>
      <c r="S64" s="87"/>
    </row>
    <row r="65" spans="1:26" s="433" customFormat="1" ht="10.5" customHeight="1">
      <c r="A65" s="406"/>
      <c r="B65" s="467"/>
      <c r="C65" s="648"/>
      <c r="D65" s="172"/>
      <c r="E65" s="649"/>
      <c r="F65" s="649"/>
      <c r="G65" s="649"/>
      <c r="H65" s="649"/>
      <c r="I65" s="649"/>
      <c r="J65" s="649"/>
      <c r="K65" s="649"/>
      <c r="L65" s="649"/>
      <c r="M65" s="649"/>
      <c r="N65" s="649"/>
      <c r="O65" s="649"/>
      <c r="P65" s="649"/>
      <c r="Q65" s="649"/>
      <c r="R65" s="704"/>
      <c r="S65" s="87"/>
    </row>
    <row r="66" spans="1:26" s="433" customFormat="1" ht="10.5" customHeight="1">
      <c r="A66" s="406"/>
      <c r="B66" s="467"/>
      <c r="C66" s="648"/>
      <c r="D66" s="172"/>
      <c r="E66" s="649"/>
      <c r="F66" s="649"/>
      <c r="G66" s="649"/>
      <c r="H66" s="649"/>
      <c r="I66" s="649"/>
      <c r="J66" s="649"/>
      <c r="K66" s="649"/>
      <c r="L66" s="649"/>
      <c r="M66" s="649"/>
      <c r="N66" s="649"/>
      <c r="O66" s="649"/>
      <c r="P66" s="649"/>
      <c r="Q66" s="649"/>
      <c r="R66" s="704"/>
      <c r="S66" s="87"/>
    </row>
    <row r="67" spans="1:26" s="433" customFormat="1" ht="10.5" customHeight="1">
      <c r="A67" s="406"/>
      <c r="B67" s="467"/>
      <c r="C67" s="648"/>
      <c r="D67" s="172"/>
      <c r="E67" s="649"/>
      <c r="F67" s="649"/>
      <c r="G67" s="649"/>
      <c r="H67" s="649"/>
      <c r="I67" s="649"/>
      <c r="J67" s="649"/>
      <c r="K67" s="649"/>
      <c r="L67" s="649"/>
      <c r="M67" s="649"/>
      <c r="N67" s="649"/>
      <c r="O67" s="649"/>
      <c r="P67" s="649"/>
      <c r="Q67" s="649"/>
      <c r="R67" s="704"/>
      <c r="S67" s="87"/>
    </row>
    <row r="68" spans="1:26" s="433" customFormat="1" ht="10.5" customHeight="1">
      <c r="A68" s="406"/>
      <c r="B68" s="467"/>
      <c r="C68" s="648"/>
      <c r="D68" s="172"/>
      <c r="E68" s="649"/>
      <c r="F68" s="649"/>
      <c r="G68" s="649"/>
      <c r="H68" s="649"/>
      <c r="I68" s="649"/>
      <c r="J68" s="649"/>
      <c r="K68" s="649"/>
      <c r="L68" s="649"/>
      <c r="M68" s="649"/>
      <c r="N68" s="649"/>
      <c r="O68" s="649"/>
      <c r="P68" s="649"/>
      <c r="Q68" s="649"/>
      <c r="R68" s="704"/>
      <c r="S68" s="87"/>
    </row>
    <row r="69" spans="1:26" s="433" customFormat="1" ht="10.5" customHeight="1">
      <c r="A69" s="406"/>
      <c r="B69" s="467"/>
      <c r="C69" s="648"/>
      <c r="D69" s="172"/>
      <c r="E69" s="649"/>
      <c r="F69" s="649"/>
      <c r="G69" s="649"/>
      <c r="H69" s="649"/>
      <c r="I69" s="649"/>
      <c r="J69" s="649"/>
      <c r="K69" s="649"/>
      <c r="L69" s="649"/>
      <c r="M69" s="649"/>
      <c r="N69" s="649"/>
      <c r="O69" s="649"/>
      <c r="P69" s="649"/>
      <c r="Q69" s="649"/>
      <c r="R69" s="704"/>
      <c r="S69" s="87"/>
    </row>
    <row r="70" spans="1:26" s="433" customFormat="1" ht="17.25" customHeight="1">
      <c r="A70" s="406"/>
      <c r="B70" s="467"/>
      <c r="C70" s="1797" t="s">
        <v>481</v>
      </c>
      <c r="D70" s="1797"/>
      <c r="E70" s="1797"/>
      <c r="F70" s="1797"/>
      <c r="G70" s="1797"/>
      <c r="H70" s="1797"/>
      <c r="I70" s="1797"/>
      <c r="J70" s="1797"/>
      <c r="K70" s="1797"/>
      <c r="L70" s="1797"/>
      <c r="M70" s="1797"/>
      <c r="N70" s="1797"/>
      <c r="O70" s="1797"/>
      <c r="P70" s="1797"/>
      <c r="Q70" s="1797"/>
      <c r="R70" s="704"/>
      <c r="S70" s="87"/>
    </row>
    <row r="71" spans="1:26" s="740" customFormat="1" ht="11.25" customHeight="1">
      <c r="A71" s="418"/>
      <c r="B71" s="566"/>
      <c r="C71" s="1794" t="s">
        <v>483</v>
      </c>
      <c r="D71" s="1794"/>
      <c r="E71" s="1794"/>
      <c r="F71" s="1794"/>
      <c r="G71" s="1794"/>
      <c r="H71" s="1794"/>
      <c r="I71" s="1794"/>
      <c r="J71" s="1798" t="s">
        <v>477</v>
      </c>
      <c r="K71" s="1798"/>
      <c r="L71" s="1798"/>
      <c r="M71" s="1798"/>
      <c r="N71" s="1799" t="s">
        <v>476</v>
      </c>
      <c r="O71" s="1799"/>
      <c r="P71" s="1799"/>
      <c r="Q71" s="1799"/>
      <c r="R71" s="1088"/>
      <c r="S71" s="1088"/>
      <c r="T71" s="1088"/>
      <c r="U71" s="1088"/>
      <c r="V71" s="1088"/>
      <c r="W71" s="1088"/>
      <c r="X71" s="1088"/>
      <c r="Y71" s="1088"/>
      <c r="Z71" s="1088"/>
    </row>
    <row r="72" spans="1:26" s="433" customFormat="1" ht="9.75" customHeight="1">
      <c r="A72" s="406"/>
      <c r="B72" s="467"/>
      <c r="C72" s="1089" t="s">
        <v>482</v>
      </c>
      <c r="D72" s="1089"/>
      <c r="R72" s="704"/>
      <c r="S72" s="87"/>
    </row>
    <row r="73" spans="1:26">
      <c r="A73" s="406"/>
      <c r="B73" s="664">
        <v>20</v>
      </c>
      <c r="C73" s="1759">
        <v>42705</v>
      </c>
      <c r="D73" s="1759"/>
      <c r="E73" s="628"/>
      <c r="F73" s="665"/>
      <c r="G73" s="665"/>
      <c r="H73" s="665"/>
      <c r="I73" s="665"/>
      <c r="J73" s="666"/>
      <c r="K73" s="666"/>
      <c r="L73" s="666"/>
      <c r="M73" s="666"/>
      <c r="N73" s="667"/>
      <c r="O73" s="667"/>
      <c r="P73" s="667"/>
      <c r="Q73" s="940"/>
      <c r="R73" s="708"/>
      <c r="S73" s="940"/>
    </row>
  </sheetData>
  <mergeCells count="11">
    <mergeCell ref="C73:D73"/>
    <mergeCell ref="E1:Q1"/>
    <mergeCell ref="P3:Q3"/>
    <mergeCell ref="C71:I71"/>
    <mergeCell ref="E6:F6"/>
    <mergeCell ref="G6:Q6"/>
    <mergeCell ref="C34:D34"/>
    <mergeCell ref="C56:D56"/>
    <mergeCell ref="C70:Q70"/>
    <mergeCell ref="J71:M71"/>
    <mergeCell ref="N71:Q71"/>
  </mergeCells>
  <conditionalFormatting sqref="E7:Q7">
    <cfRule type="cellIs" dxfId="6"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ignoredErrors>
    <ignoredError sqref="Q54" formula="1"/>
  </ignoredError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X62"/>
  <sheetViews>
    <sheetView zoomScaleNormal="100" workbookViewId="0"/>
  </sheetViews>
  <sheetFormatPr defaultRowHeight="12.75"/>
  <cols>
    <col min="1" max="1" width="1" style="98" customWidth="1"/>
    <col min="2" max="2" width="2.5703125" style="98" customWidth="1"/>
    <col min="3" max="3" width="1" style="98" customWidth="1"/>
    <col min="4" max="4" width="13" style="98" customWidth="1"/>
    <col min="5" max="6" width="16" style="98" customWidth="1"/>
    <col min="7" max="9" width="15.7109375" style="98" customWidth="1"/>
    <col min="10" max="10" width="0.85546875" style="98" customWidth="1"/>
    <col min="11" max="11" width="2.5703125" style="98" customWidth="1"/>
    <col min="12" max="12" width="1" style="98" customWidth="1"/>
    <col min="13" max="13" width="11.42578125" style="201" bestFit="1" customWidth="1"/>
    <col min="14" max="16384" width="9.140625" style="98"/>
  </cols>
  <sheetData>
    <row r="1" spans="1:21" ht="13.5" customHeight="1">
      <c r="A1" s="100"/>
      <c r="B1" s="811"/>
      <c r="C1" s="812" t="s">
        <v>396</v>
      </c>
      <c r="D1" s="813"/>
      <c r="E1" s="100"/>
      <c r="F1" s="100"/>
      <c r="G1" s="100"/>
      <c r="H1" s="100"/>
      <c r="I1" s="814"/>
      <c r="J1" s="100"/>
      <c r="K1" s="100"/>
      <c r="L1" s="97"/>
    </row>
    <row r="2" spans="1:21" ht="6" customHeight="1">
      <c r="A2" s="340"/>
      <c r="B2" s="815"/>
      <c r="C2" s="816"/>
      <c r="D2" s="816"/>
      <c r="E2" s="817"/>
      <c r="F2" s="817"/>
      <c r="G2" s="817"/>
      <c r="H2" s="817"/>
      <c r="I2" s="818"/>
      <c r="J2" s="782"/>
      <c r="K2" s="339"/>
      <c r="L2" s="97"/>
    </row>
    <row r="3" spans="1:21" ht="6" customHeight="1" thickBot="1">
      <c r="A3" s="340"/>
      <c r="B3" s="340"/>
      <c r="C3" s="100"/>
      <c r="D3" s="100"/>
      <c r="E3" s="100"/>
      <c r="F3" s="100"/>
      <c r="G3" s="100"/>
      <c r="H3" s="100"/>
      <c r="I3" s="100"/>
      <c r="J3" s="100"/>
      <c r="K3" s="341"/>
      <c r="L3" s="97"/>
    </row>
    <row r="4" spans="1:21" s="102" customFormat="1" ht="13.5" customHeight="1" thickBot="1">
      <c r="A4" s="384"/>
      <c r="B4" s="340"/>
      <c r="C4" s="1801" t="s">
        <v>503</v>
      </c>
      <c r="D4" s="1802"/>
      <c r="E4" s="1802"/>
      <c r="F4" s="1802"/>
      <c r="G4" s="1802"/>
      <c r="H4" s="1802"/>
      <c r="I4" s="1802"/>
      <c r="J4" s="1803"/>
      <c r="K4" s="341"/>
      <c r="L4" s="101"/>
      <c r="M4" s="201"/>
    </row>
    <row r="5" spans="1:21" ht="15.75" customHeight="1">
      <c r="A5" s="340"/>
      <c r="B5" s="340"/>
      <c r="C5" s="819" t="s">
        <v>501</v>
      </c>
      <c r="D5" s="103"/>
      <c r="E5" s="103"/>
      <c r="F5" s="103"/>
      <c r="G5" s="103"/>
      <c r="H5" s="103"/>
      <c r="I5" s="103"/>
      <c r="J5" s="820"/>
      <c r="K5" s="341"/>
      <c r="L5" s="97"/>
    </row>
    <row r="6" spans="1:21" ht="12" customHeight="1">
      <c r="A6" s="340"/>
      <c r="B6" s="340"/>
      <c r="C6" s="103"/>
      <c r="D6" s="103"/>
      <c r="E6" s="821"/>
      <c r="F6" s="821"/>
      <c r="G6" s="821"/>
      <c r="H6" s="821"/>
      <c r="I6" s="821"/>
      <c r="J6" s="822"/>
      <c r="K6" s="341"/>
      <c r="L6" s="97"/>
    </row>
    <row r="7" spans="1:21" ht="24" customHeight="1">
      <c r="A7" s="340"/>
      <c r="B7" s="340"/>
      <c r="C7" s="1804" t="s">
        <v>591</v>
      </c>
      <c r="D7" s="1805"/>
      <c r="E7" s="810" t="s">
        <v>68</v>
      </c>
      <c r="F7" s="810" t="s">
        <v>397</v>
      </c>
      <c r="G7" s="104" t="s">
        <v>398</v>
      </c>
      <c r="H7" s="104" t="s">
        <v>399</v>
      </c>
      <c r="I7" s="104"/>
      <c r="J7" s="823"/>
      <c r="K7" s="342"/>
      <c r="L7" s="105"/>
    </row>
    <row r="8" spans="1:21" s="830" customFormat="1" ht="3" customHeight="1">
      <c r="A8" s="824"/>
      <c r="B8" s="340"/>
      <c r="C8" s="106"/>
      <c r="D8" s="825"/>
      <c r="E8" s="826"/>
      <c r="F8" s="827"/>
      <c r="G8" s="825"/>
      <c r="H8" s="825"/>
      <c r="I8" s="825"/>
      <c r="J8" s="825"/>
      <c r="K8" s="828"/>
      <c r="L8" s="829"/>
      <c r="M8" s="1519"/>
      <c r="N8" s="1520"/>
      <c r="O8" s="1520"/>
      <c r="P8" s="1520"/>
      <c r="Q8" s="1520"/>
      <c r="R8" s="1520"/>
      <c r="S8" s="1520"/>
      <c r="T8" s="1520"/>
      <c r="U8" s="1520"/>
    </row>
    <row r="9" spans="1:21" s="110" customFormat="1" ht="12.75" customHeight="1">
      <c r="A9" s="385"/>
      <c r="B9" s="340"/>
      <c r="C9" s="108" t="s">
        <v>196</v>
      </c>
      <c r="D9" s="756" t="s">
        <v>196</v>
      </c>
      <c r="E9" s="779">
        <v>4.0999999999999996</v>
      </c>
      <c r="F9" s="779">
        <v>6.9</v>
      </c>
      <c r="G9" s="779">
        <v>4.5</v>
      </c>
      <c r="H9" s="779">
        <v>3.7</v>
      </c>
      <c r="I9" s="109">
        <f>IFERROR(H9/G9,":")</f>
        <v>0.8222222222222223</v>
      </c>
      <c r="J9" s="831"/>
      <c r="K9" s="343"/>
      <c r="L9" s="107"/>
      <c r="M9" s="1521"/>
      <c r="N9" s="1522"/>
      <c r="O9" s="1522"/>
      <c r="P9" s="1522"/>
      <c r="Q9" s="1523"/>
      <c r="R9" s="1524"/>
      <c r="S9" s="1522"/>
      <c r="T9" s="1522"/>
      <c r="U9" s="1522"/>
    </row>
    <row r="10" spans="1:21" ht="12.75" customHeight="1">
      <c r="A10" s="340"/>
      <c r="B10" s="340"/>
      <c r="C10" s="108" t="s">
        <v>197</v>
      </c>
      <c r="D10" s="756" t="s">
        <v>197</v>
      </c>
      <c r="E10" s="779">
        <v>5.9</v>
      </c>
      <c r="F10" s="779">
        <v>11.1</v>
      </c>
      <c r="G10" s="779">
        <v>6.2</v>
      </c>
      <c r="H10" s="779">
        <v>5.7</v>
      </c>
      <c r="I10" s="109">
        <f t="shared" ref="I10:I39" si="0">IFERROR(H10/G10,":")</f>
        <v>0.91935483870967738</v>
      </c>
      <c r="J10" s="831"/>
      <c r="K10" s="344"/>
      <c r="L10" s="99"/>
      <c r="M10" s="1521"/>
      <c r="N10" s="1525"/>
      <c r="O10" s="1525"/>
      <c r="P10" s="1522"/>
      <c r="Q10" s="1526"/>
      <c r="R10" s="1524"/>
      <c r="S10" s="1525"/>
      <c r="T10" s="1525"/>
      <c r="U10" s="1525"/>
    </row>
    <row r="11" spans="1:21" ht="12.75" customHeight="1">
      <c r="A11" s="340"/>
      <c r="B11" s="340"/>
      <c r="C11" s="108" t="s">
        <v>198</v>
      </c>
      <c r="D11" s="756" t="s">
        <v>198</v>
      </c>
      <c r="E11" s="779">
        <v>7.9</v>
      </c>
      <c r="F11" s="779">
        <v>21.2</v>
      </c>
      <c r="G11" s="779">
        <v>8</v>
      </c>
      <c r="H11" s="779">
        <v>7.8</v>
      </c>
      <c r="I11" s="109">
        <f t="shared" si="0"/>
        <v>0.97499999999999998</v>
      </c>
      <c r="J11" s="831"/>
      <c r="K11" s="344"/>
      <c r="L11" s="99"/>
      <c r="M11" s="1521"/>
      <c r="N11" s="1525"/>
      <c r="O11" s="1525"/>
      <c r="P11" s="1522"/>
      <c r="Q11" s="1526"/>
      <c r="R11" s="1524"/>
      <c r="S11" s="1525"/>
      <c r="T11" s="1525"/>
      <c r="U11" s="1525"/>
    </row>
    <row r="12" spans="1:21" ht="12.75" customHeight="1">
      <c r="A12" s="340"/>
      <c r="B12" s="340"/>
      <c r="C12" s="108" t="s">
        <v>370</v>
      </c>
      <c r="D12" s="756" t="s">
        <v>370</v>
      </c>
      <c r="E12" s="779">
        <v>12</v>
      </c>
      <c r="F12" s="779">
        <v>26.8</v>
      </c>
      <c r="G12" s="779">
        <v>12</v>
      </c>
      <c r="H12" s="779">
        <v>12</v>
      </c>
      <c r="I12" s="109">
        <f t="shared" si="0"/>
        <v>1</v>
      </c>
      <c r="J12" s="831"/>
      <c r="K12" s="344"/>
      <c r="L12" s="99"/>
      <c r="M12" s="1521"/>
      <c r="N12" s="1525"/>
      <c r="O12" s="1527"/>
      <c r="P12" s="1522"/>
      <c r="Q12" s="1526"/>
      <c r="R12" s="1524"/>
      <c r="S12" s="1525"/>
      <c r="T12" s="1525"/>
      <c r="U12" s="1525"/>
    </row>
    <row r="13" spans="1:21" ht="12.75" customHeight="1">
      <c r="A13" s="340"/>
      <c r="B13" s="340"/>
      <c r="C13" s="108"/>
      <c r="D13" s="756" t="s">
        <v>378</v>
      </c>
      <c r="E13" s="779">
        <v>12.7</v>
      </c>
      <c r="F13" s="779">
        <v>29.7</v>
      </c>
      <c r="G13" s="779">
        <v>11.6</v>
      </c>
      <c r="H13" s="779">
        <v>14.1</v>
      </c>
      <c r="I13" s="109">
        <f t="shared" si="0"/>
        <v>1.2155172413793103</v>
      </c>
      <c r="J13" s="831"/>
      <c r="K13" s="344"/>
      <c r="L13" s="99"/>
      <c r="M13" s="1521"/>
      <c r="N13" s="1525"/>
      <c r="O13" s="1527"/>
      <c r="P13" s="1525"/>
      <c r="Q13" s="1526"/>
      <c r="R13" s="1524"/>
      <c r="S13" s="1525"/>
      <c r="T13" s="1525"/>
      <c r="U13" s="1525"/>
    </row>
    <row r="14" spans="1:21" ht="12.75" customHeight="1">
      <c r="A14" s="340"/>
      <c r="B14" s="340"/>
      <c r="C14" s="108" t="s">
        <v>199</v>
      </c>
      <c r="D14" s="756" t="s">
        <v>199</v>
      </c>
      <c r="E14" s="779">
        <v>9.1</v>
      </c>
      <c r="F14" s="779">
        <v>18.8</v>
      </c>
      <c r="G14" s="779">
        <v>7.9</v>
      </c>
      <c r="H14" s="779">
        <v>10.5</v>
      </c>
      <c r="I14" s="109">
        <f t="shared" si="0"/>
        <v>1.3291139240506329</v>
      </c>
      <c r="J14" s="831"/>
      <c r="K14" s="344"/>
      <c r="L14" s="99"/>
      <c r="M14" s="1521"/>
      <c r="N14" s="1525"/>
      <c r="O14" s="1527"/>
      <c r="P14" s="1525"/>
      <c r="Q14" s="1526"/>
      <c r="R14" s="1524"/>
      <c r="S14" s="1525"/>
      <c r="T14" s="1525"/>
      <c r="U14" s="1525"/>
    </row>
    <row r="15" spans="1:21" ht="12.75" customHeight="1">
      <c r="A15" s="340"/>
      <c r="B15" s="340"/>
      <c r="C15" s="108" t="s">
        <v>371</v>
      </c>
      <c r="D15" s="756" t="s">
        <v>379</v>
      </c>
      <c r="E15" s="779">
        <v>7.6</v>
      </c>
      <c r="F15" s="779">
        <v>13.5</v>
      </c>
      <c r="G15" s="779">
        <v>7</v>
      </c>
      <c r="H15" s="779">
        <v>8.3000000000000007</v>
      </c>
      <c r="I15" s="109">
        <f t="shared" si="0"/>
        <v>1.1857142857142857</v>
      </c>
      <c r="J15" s="831"/>
      <c r="K15" s="344"/>
      <c r="L15" s="99"/>
      <c r="M15" s="1521"/>
      <c r="N15" s="1525"/>
      <c r="O15" s="1525"/>
      <c r="P15" s="1522"/>
      <c r="Q15" s="1526"/>
      <c r="R15" s="1524"/>
      <c r="S15" s="1525"/>
      <c r="T15" s="1525"/>
      <c r="U15" s="1525"/>
    </row>
    <row r="16" spans="1:21" ht="12.75" customHeight="1">
      <c r="A16" s="340"/>
      <c r="B16" s="340"/>
      <c r="C16" s="108" t="s">
        <v>200</v>
      </c>
      <c r="D16" s="756" t="s">
        <v>200</v>
      </c>
      <c r="E16" s="779">
        <v>19.2</v>
      </c>
      <c r="F16" s="779">
        <v>43.6</v>
      </c>
      <c r="G16" s="779">
        <v>17.7</v>
      </c>
      <c r="H16" s="779">
        <v>20.8</v>
      </c>
      <c r="I16" s="109">
        <f t="shared" si="0"/>
        <v>1.1751412429378532</v>
      </c>
      <c r="J16" s="831"/>
      <c r="K16" s="344"/>
      <c r="L16" s="99"/>
      <c r="M16" s="1521"/>
      <c r="N16" s="1525"/>
      <c r="O16" s="1525"/>
      <c r="P16" s="1522"/>
      <c r="Q16" s="1526"/>
      <c r="R16" s="1524"/>
      <c r="S16" s="1525"/>
      <c r="T16" s="1525"/>
      <c r="U16" s="1525"/>
    </row>
    <row r="17" spans="1:21" ht="12.75" customHeight="1">
      <c r="A17" s="340"/>
      <c r="B17" s="340"/>
      <c r="C17" s="108" t="s">
        <v>372</v>
      </c>
      <c r="D17" s="756" t="s">
        <v>372</v>
      </c>
      <c r="E17" s="779">
        <v>7.2</v>
      </c>
      <c r="F17" s="779">
        <v>13.4</v>
      </c>
      <c r="G17" s="779">
        <v>7.5</v>
      </c>
      <c r="H17" s="779">
        <v>6.8</v>
      </c>
      <c r="I17" s="109">
        <f t="shared" si="0"/>
        <v>0.90666666666666662</v>
      </c>
      <c r="J17" s="831"/>
      <c r="K17" s="344"/>
      <c r="L17" s="99"/>
      <c r="M17" s="1521"/>
      <c r="N17" s="1525"/>
      <c r="O17" s="1525"/>
      <c r="P17" s="1522"/>
      <c r="Q17" s="1526"/>
      <c r="R17" s="1524"/>
      <c r="S17" s="1525"/>
      <c r="T17" s="1525"/>
      <c r="U17" s="1525"/>
    </row>
    <row r="18" spans="1:21" ht="12.75" customHeight="1">
      <c r="A18" s="340"/>
      <c r="B18" s="340"/>
      <c r="C18" s="108" t="s">
        <v>201</v>
      </c>
      <c r="D18" s="756" t="s">
        <v>201</v>
      </c>
      <c r="E18" s="779">
        <v>8.6</v>
      </c>
      <c r="F18" s="779">
        <v>20.100000000000001</v>
      </c>
      <c r="G18" s="779">
        <v>8.8000000000000007</v>
      </c>
      <c r="H18" s="779">
        <v>8.5</v>
      </c>
      <c r="I18" s="109">
        <f t="shared" si="0"/>
        <v>0.96590909090909083</v>
      </c>
      <c r="J18" s="831"/>
      <c r="K18" s="344"/>
      <c r="L18" s="99"/>
      <c r="M18" s="1521"/>
      <c r="N18" s="1528"/>
      <c r="O18" s="1525"/>
      <c r="P18" s="1525"/>
      <c r="Q18" s="1526"/>
      <c r="R18" s="1524"/>
      <c r="S18" s="1525"/>
      <c r="T18" s="1525"/>
      <c r="U18" s="1525"/>
    </row>
    <row r="19" spans="1:21" ht="12.75" customHeight="1">
      <c r="A19" s="340"/>
      <c r="B19" s="340"/>
      <c r="C19" s="108" t="s">
        <v>202</v>
      </c>
      <c r="D19" s="756" t="s">
        <v>202</v>
      </c>
      <c r="E19" s="779">
        <v>9.6999999999999993</v>
      </c>
      <c r="F19" s="779">
        <v>25.8</v>
      </c>
      <c r="G19" s="779">
        <v>9.6</v>
      </c>
      <c r="H19" s="779">
        <v>9.8000000000000007</v>
      </c>
      <c r="I19" s="109">
        <f t="shared" si="0"/>
        <v>1.0208333333333335</v>
      </c>
      <c r="J19" s="831"/>
      <c r="K19" s="344"/>
      <c r="L19" s="99"/>
      <c r="M19" s="1521"/>
      <c r="N19" s="1528"/>
      <c r="O19" s="1525"/>
      <c r="P19" s="1525"/>
      <c r="Q19" s="1526"/>
      <c r="R19" s="1524"/>
      <c r="S19" s="1525"/>
      <c r="T19" s="1525"/>
      <c r="U19" s="1525"/>
    </row>
    <row r="20" spans="1:21" s="112" customFormat="1" ht="12.75" customHeight="1">
      <c r="A20" s="386"/>
      <c r="B20" s="340"/>
      <c r="C20" s="108" t="s">
        <v>354</v>
      </c>
      <c r="D20" s="756" t="s">
        <v>373</v>
      </c>
      <c r="E20" s="779">
        <v>23.4</v>
      </c>
      <c r="F20" s="779">
        <v>46.5</v>
      </c>
      <c r="G20" s="779">
        <v>19.7</v>
      </c>
      <c r="H20" s="779">
        <v>28</v>
      </c>
      <c r="I20" s="109">
        <f t="shared" si="0"/>
        <v>1.4213197969543148</v>
      </c>
      <c r="J20" s="832"/>
      <c r="K20" s="345"/>
      <c r="L20" s="111"/>
      <c r="M20" s="1521"/>
      <c r="N20" s="1529"/>
      <c r="O20" s="1529"/>
      <c r="P20" s="1529"/>
      <c r="Q20" s="1530"/>
      <c r="R20" s="1524"/>
      <c r="S20" s="1529"/>
      <c r="T20" s="1529"/>
      <c r="U20" s="1529"/>
    </row>
    <row r="21" spans="1:21" ht="12.75" customHeight="1">
      <c r="A21" s="340"/>
      <c r="B21" s="340"/>
      <c r="C21" s="108" t="s">
        <v>203</v>
      </c>
      <c r="D21" s="756" t="s">
        <v>380</v>
      </c>
      <c r="E21" s="779">
        <v>5.6</v>
      </c>
      <c r="F21" s="779">
        <v>10.5</v>
      </c>
      <c r="G21" s="779">
        <v>5.0999999999999996</v>
      </c>
      <c r="H21" s="779">
        <v>6.1</v>
      </c>
      <c r="I21" s="109">
        <f t="shared" si="0"/>
        <v>1.196078431372549</v>
      </c>
      <c r="J21" s="831"/>
      <c r="K21" s="344"/>
      <c r="L21" s="99"/>
      <c r="M21" s="1521"/>
      <c r="N21" s="1525"/>
      <c r="O21" s="1525"/>
      <c r="P21" s="1525"/>
      <c r="Q21" s="1526"/>
      <c r="R21" s="1524"/>
      <c r="S21" s="1525"/>
      <c r="T21" s="1525"/>
      <c r="U21" s="1525"/>
    </row>
    <row r="22" spans="1:21" s="114" customFormat="1" ht="12.75" customHeight="1">
      <c r="A22" s="387"/>
      <c r="B22" s="340"/>
      <c r="C22" s="108" t="s">
        <v>204</v>
      </c>
      <c r="D22" s="756" t="s">
        <v>204</v>
      </c>
      <c r="E22" s="779">
        <v>7.5</v>
      </c>
      <c r="F22" s="779">
        <v>16.399999999999999</v>
      </c>
      <c r="G22" s="779">
        <v>8.6</v>
      </c>
      <c r="H22" s="779">
        <v>6.2</v>
      </c>
      <c r="I22" s="109">
        <f t="shared" si="0"/>
        <v>0.72093023255813959</v>
      </c>
      <c r="J22" s="832"/>
      <c r="K22" s="346"/>
      <c r="L22" s="113"/>
      <c r="M22" s="1521"/>
      <c r="N22" s="1531"/>
      <c r="O22" s="1531"/>
      <c r="P22" s="1531"/>
      <c r="Q22" s="1532"/>
      <c r="R22" s="1524"/>
      <c r="S22" s="1531"/>
      <c r="T22" s="1531"/>
      <c r="U22" s="1531"/>
    </row>
    <row r="23" spans="1:21" s="116" customFormat="1" ht="12.75" customHeight="1">
      <c r="A23" s="347"/>
      <c r="B23" s="347"/>
      <c r="C23" s="108" t="s">
        <v>205</v>
      </c>
      <c r="D23" s="756" t="s">
        <v>205</v>
      </c>
      <c r="E23" s="779">
        <v>11.6</v>
      </c>
      <c r="F23" s="779">
        <v>36.4</v>
      </c>
      <c r="G23" s="779">
        <v>11</v>
      </c>
      <c r="H23" s="779">
        <v>12.4</v>
      </c>
      <c r="I23" s="109">
        <f t="shared" si="0"/>
        <v>1.1272727272727272</v>
      </c>
      <c r="J23" s="831"/>
      <c r="K23" s="344"/>
      <c r="L23" s="115"/>
      <c r="M23" s="1521"/>
      <c r="N23" s="1528"/>
      <c r="O23" s="1528"/>
      <c r="P23" s="1528"/>
      <c r="Q23" s="1526"/>
      <c r="R23" s="1524"/>
      <c r="S23" s="1528"/>
      <c r="T23" s="1528"/>
      <c r="U23" s="1528"/>
    </row>
    <row r="24" spans="1:21" ht="12.75" customHeight="1">
      <c r="A24" s="340"/>
      <c r="B24" s="340"/>
      <c r="C24" s="108" t="s">
        <v>206</v>
      </c>
      <c r="D24" s="756" t="s">
        <v>206</v>
      </c>
      <c r="E24" s="779">
        <v>6.2</v>
      </c>
      <c r="F24" s="779">
        <v>17.7</v>
      </c>
      <c r="G24" s="779">
        <v>5.8</v>
      </c>
      <c r="H24" s="779">
        <v>6.8</v>
      </c>
      <c r="I24" s="109">
        <f t="shared" si="0"/>
        <v>1.1724137931034482</v>
      </c>
      <c r="J24" s="831"/>
      <c r="K24" s="344"/>
      <c r="L24" s="99"/>
      <c r="M24" s="1521"/>
      <c r="N24" s="1525"/>
      <c r="O24" s="1525"/>
      <c r="P24" s="1525"/>
      <c r="Q24" s="1526"/>
      <c r="R24" s="1524"/>
      <c r="S24" s="1525"/>
      <c r="T24" s="1525"/>
      <c r="U24" s="1525"/>
    </row>
    <row r="25" spans="1:21" ht="12.75" customHeight="1">
      <c r="A25" s="340"/>
      <c r="B25" s="340"/>
      <c r="C25" s="108" t="s">
        <v>207</v>
      </c>
      <c r="D25" s="756" t="s">
        <v>207</v>
      </c>
      <c r="E25" s="779">
        <v>4.9000000000000004</v>
      </c>
      <c r="F25" s="779">
        <v>11.4</v>
      </c>
      <c r="G25" s="779">
        <v>4.3</v>
      </c>
      <c r="H25" s="779">
        <v>5.9</v>
      </c>
      <c r="I25" s="109">
        <f t="shared" si="0"/>
        <v>1.3720930232558142</v>
      </c>
      <c r="J25" s="831"/>
      <c r="K25" s="344"/>
      <c r="L25" s="99"/>
      <c r="M25" s="1521"/>
      <c r="N25" s="1525"/>
      <c r="O25" s="1525"/>
      <c r="P25" s="1525"/>
      <c r="Q25" s="1526"/>
      <c r="R25" s="1524"/>
      <c r="S25" s="1525"/>
      <c r="T25" s="1525"/>
      <c r="U25" s="1525"/>
    </row>
    <row r="26" spans="1:21" s="118" customFormat="1" ht="12.75" customHeight="1">
      <c r="A26" s="348"/>
      <c r="B26" s="348"/>
      <c r="C26" s="106" t="s">
        <v>73</v>
      </c>
      <c r="D26" s="833" t="s">
        <v>73</v>
      </c>
      <c r="E26" s="834">
        <v>10.8</v>
      </c>
      <c r="F26" s="834">
        <v>28.9</v>
      </c>
      <c r="G26" s="834">
        <v>10.7</v>
      </c>
      <c r="H26" s="834">
        <v>10.9</v>
      </c>
      <c r="I26" s="835">
        <f t="shared" si="0"/>
        <v>1.0186915887850467</v>
      </c>
      <c r="J26" s="832"/>
      <c r="K26" s="349"/>
      <c r="L26" s="117"/>
      <c r="M26" s="1521"/>
      <c r="N26" s="1533"/>
      <c r="O26" s="1533"/>
      <c r="P26" s="1533"/>
      <c r="Q26" s="1532"/>
      <c r="R26" s="1524"/>
      <c r="S26" s="1533"/>
      <c r="T26" s="1533"/>
      <c r="U26" s="1533"/>
    </row>
    <row r="27" spans="1:21" s="120" customFormat="1" ht="12.75" customHeight="1">
      <c r="A27" s="350"/>
      <c r="B27" s="388"/>
      <c r="C27" s="392" t="s">
        <v>208</v>
      </c>
      <c r="D27" s="757" t="s">
        <v>208</v>
      </c>
      <c r="E27" s="780">
        <v>9.8000000000000007</v>
      </c>
      <c r="F27" s="780">
        <v>20.7</v>
      </c>
      <c r="G27" s="780">
        <v>9.5</v>
      </c>
      <c r="H27" s="780">
        <v>10.1</v>
      </c>
      <c r="I27" s="836">
        <f t="shared" si="0"/>
        <v>1.0631578947368421</v>
      </c>
      <c r="J27" s="837"/>
      <c r="K27" s="351"/>
      <c r="L27" s="119"/>
      <c r="M27" s="1521"/>
      <c r="N27" s="1534"/>
      <c r="O27" s="1534"/>
      <c r="P27" s="1534"/>
      <c r="Q27" s="1525"/>
      <c r="R27" s="1534"/>
      <c r="S27" s="1534"/>
      <c r="T27" s="1534"/>
      <c r="U27" s="1534"/>
    </row>
    <row r="28" spans="1:21" ht="12.75" customHeight="1">
      <c r="A28" s="340"/>
      <c r="B28" s="340"/>
      <c r="C28" s="108" t="s">
        <v>209</v>
      </c>
      <c r="D28" s="756" t="s">
        <v>209</v>
      </c>
      <c r="E28" s="779">
        <v>7.4</v>
      </c>
      <c r="F28" s="779">
        <v>14.5</v>
      </c>
      <c r="G28" s="779">
        <v>7.9</v>
      </c>
      <c r="H28" s="779">
        <v>6.8</v>
      </c>
      <c r="I28" s="109">
        <f t="shared" si="0"/>
        <v>0.860759493670886</v>
      </c>
      <c r="J28" s="831"/>
      <c r="K28" s="344"/>
      <c r="L28" s="99"/>
      <c r="M28" s="1521"/>
      <c r="N28" s="1525"/>
      <c r="O28" s="1525"/>
      <c r="P28" s="1525"/>
      <c r="Q28" s="1525"/>
      <c r="R28" s="1525"/>
      <c r="S28" s="1525"/>
      <c r="T28" s="1525"/>
      <c r="U28" s="1525"/>
    </row>
    <row r="29" spans="1:21" ht="12.75" customHeight="1">
      <c r="A29" s="340"/>
      <c r="B29" s="340"/>
      <c r="C29" s="108" t="s">
        <v>210</v>
      </c>
      <c r="D29" s="756" t="s">
        <v>210</v>
      </c>
      <c r="E29" s="779">
        <v>6.5</v>
      </c>
      <c r="F29" s="779">
        <v>12.2</v>
      </c>
      <c r="G29" s="779">
        <v>5.9</v>
      </c>
      <c r="H29" s="779">
        <v>7.3</v>
      </c>
      <c r="I29" s="109">
        <f t="shared" si="0"/>
        <v>1.2372881355932202</v>
      </c>
      <c r="J29" s="831"/>
      <c r="K29" s="344"/>
      <c r="L29" s="99"/>
      <c r="M29" s="1521"/>
      <c r="N29" s="1525"/>
      <c r="O29" s="1525"/>
      <c r="P29" s="1525"/>
      <c r="Q29" s="1525"/>
      <c r="R29" s="1525"/>
      <c r="S29" s="1525"/>
      <c r="T29" s="1525"/>
      <c r="U29" s="1525"/>
    </row>
    <row r="30" spans="1:21" ht="12.75" customHeight="1">
      <c r="A30" s="340"/>
      <c r="B30" s="340"/>
      <c r="C30" s="108" t="s">
        <v>356</v>
      </c>
      <c r="D30" s="756" t="s">
        <v>375</v>
      </c>
      <c r="E30" s="779">
        <v>4.9000000000000004</v>
      </c>
      <c r="F30" s="779">
        <v>12.5</v>
      </c>
      <c r="G30" s="779">
        <v>4.8</v>
      </c>
      <c r="H30" s="779">
        <v>5</v>
      </c>
      <c r="I30" s="109">
        <f t="shared" si="0"/>
        <v>1.0416666666666667</v>
      </c>
      <c r="J30" s="831"/>
      <c r="K30" s="344"/>
      <c r="L30" s="99"/>
      <c r="M30" s="1521"/>
      <c r="N30" s="1525"/>
      <c r="O30" s="1525"/>
      <c r="P30" s="1525"/>
      <c r="Q30" s="1525"/>
      <c r="R30" s="1525"/>
      <c r="S30" s="1525"/>
      <c r="T30" s="1525"/>
      <c r="U30" s="1525"/>
    </row>
    <row r="31" spans="1:21" ht="12.75" customHeight="1">
      <c r="A31" s="340"/>
      <c r="B31" s="340"/>
      <c r="C31" s="108" t="s">
        <v>343</v>
      </c>
      <c r="D31" s="756" t="s">
        <v>376</v>
      </c>
      <c r="E31" s="779">
        <v>9.5</v>
      </c>
      <c r="F31" s="779">
        <v>17.5</v>
      </c>
      <c r="G31" s="779">
        <v>11.2</v>
      </c>
      <c r="H31" s="779">
        <v>7.9</v>
      </c>
      <c r="I31" s="109">
        <f t="shared" si="0"/>
        <v>0.7053571428571429</v>
      </c>
      <c r="J31" s="831"/>
      <c r="K31" s="344"/>
      <c r="L31" s="99"/>
      <c r="M31" s="1521"/>
      <c r="N31" s="1525"/>
      <c r="O31" s="1525"/>
      <c r="P31" s="1525"/>
      <c r="Q31" s="1525"/>
      <c r="R31" s="1525"/>
      <c r="S31" s="1525"/>
      <c r="T31" s="1525"/>
      <c r="U31" s="1525"/>
    </row>
    <row r="32" spans="1:21" ht="12.75" customHeight="1">
      <c r="A32" s="340"/>
      <c r="B32" s="340"/>
      <c r="C32" s="108" t="s">
        <v>242</v>
      </c>
      <c r="D32" s="756" t="s">
        <v>381</v>
      </c>
      <c r="E32" s="779">
        <v>7.6</v>
      </c>
      <c r="F32" s="779">
        <v>12.7</v>
      </c>
      <c r="G32" s="779">
        <v>8.8000000000000007</v>
      </c>
      <c r="H32" s="779">
        <v>6.5</v>
      </c>
      <c r="I32" s="109">
        <f t="shared" si="0"/>
        <v>0.73863636363636354</v>
      </c>
      <c r="J32" s="831"/>
      <c r="K32" s="344"/>
      <c r="L32" s="99"/>
      <c r="M32" s="1521"/>
      <c r="N32" s="1525"/>
      <c r="O32" s="1525"/>
      <c r="P32" s="1525"/>
      <c r="Q32" s="1525"/>
      <c r="R32" s="1525"/>
      <c r="S32" s="1525"/>
      <c r="T32" s="1525"/>
      <c r="U32" s="1525"/>
    </row>
    <row r="33" spans="1:21" s="123" customFormat="1" ht="12.75" customHeight="1">
      <c r="A33" s="389"/>
      <c r="B33" s="340"/>
      <c r="C33" s="108" t="s">
        <v>211</v>
      </c>
      <c r="D33" s="756" t="s">
        <v>211</v>
      </c>
      <c r="E33" s="779">
        <v>5.7</v>
      </c>
      <c r="F33" s="779">
        <v>15.6</v>
      </c>
      <c r="G33" s="779">
        <v>5.7</v>
      </c>
      <c r="H33" s="779">
        <v>5.7</v>
      </c>
      <c r="I33" s="109">
        <f t="shared" si="0"/>
        <v>1</v>
      </c>
      <c r="J33" s="831"/>
      <c r="K33" s="352"/>
      <c r="L33" s="121"/>
      <c r="M33" s="1521"/>
      <c r="N33" s="1535"/>
      <c r="O33" s="1535"/>
      <c r="P33" s="1535"/>
      <c r="Q33" s="1535"/>
      <c r="R33" s="1535"/>
      <c r="S33" s="1535"/>
      <c r="T33" s="1535"/>
      <c r="U33" s="1535"/>
    </row>
    <row r="34" spans="1:21" ht="12.75" customHeight="1">
      <c r="A34" s="340"/>
      <c r="B34" s="340"/>
      <c r="C34" s="108" t="s">
        <v>355</v>
      </c>
      <c r="D34" s="756" t="s">
        <v>374</v>
      </c>
      <c r="E34" s="779">
        <v>4.7</v>
      </c>
      <c r="F34" s="779">
        <v>12.9</v>
      </c>
      <c r="G34" s="779">
        <v>4.8</v>
      </c>
      <c r="H34" s="779">
        <v>4.7</v>
      </c>
      <c r="I34" s="109">
        <f t="shared" si="0"/>
        <v>0.97916666666666674</v>
      </c>
      <c r="J34" s="831"/>
      <c r="K34" s="344"/>
      <c r="L34" s="99"/>
      <c r="M34" s="1521"/>
      <c r="N34" s="1525"/>
      <c r="O34" s="1525"/>
      <c r="P34" s="1525"/>
      <c r="Q34" s="1525"/>
      <c r="R34" s="1525"/>
      <c r="S34" s="1525"/>
      <c r="T34" s="1525"/>
      <c r="U34" s="1525"/>
    </row>
    <row r="35" spans="1:21" ht="12.75" customHeight="1">
      <c r="A35" s="340"/>
      <c r="B35" s="340"/>
      <c r="C35" s="108" t="s">
        <v>212</v>
      </c>
      <c r="D35" s="756" t="s">
        <v>212</v>
      </c>
      <c r="E35" s="779">
        <v>3.8</v>
      </c>
      <c r="F35" s="779">
        <v>10.7</v>
      </c>
      <c r="G35" s="779">
        <v>3.2</v>
      </c>
      <c r="H35" s="779">
        <v>4.5999999999999996</v>
      </c>
      <c r="I35" s="109">
        <f t="shared" si="0"/>
        <v>1.4374999999999998</v>
      </c>
      <c r="J35" s="831"/>
      <c r="K35" s="344"/>
      <c r="L35" s="99"/>
      <c r="M35" s="1521"/>
      <c r="N35" s="1525"/>
      <c r="O35" s="1525"/>
      <c r="P35" s="1525"/>
      <c r="Q35" s="1525"/>
      <c r="R35" s="1525"/>
      <c r="S35" s="1525"/>
      <c r="T35" s="1525"/>
      <c r="U35" s="1525"/>
    </row>
    <row r="36" spans="1:21" s="114" customFormat="1" ht="12.75" customHeight="1">
      <c r="A36" s="387"/>
      <c r="B36" s="340"/>
      <c r="C36" s="108" t="s">
        <v>377</v>
      </c>
      <c r="D36" s="756" t="s">
        <v>377</v>
      </c>
      <c r="E36" s="779">
        <v>5.8</v>
      </c>
      <c r="F36" s="779" t="s">
        <v>592</v>
      </c>
      <c r="G36" s="779">
        <v>6.6</v>
      </c>
      <c r="H36" s="779">
        <v>4.8</v>
      </c>
      <c r="I36" s="109">
        <f t="shared" si="0"/>
        <v>0.72727272727272729</v>
      </c>
      <c r="J36" s="832"/>
      <c r="K36" s="346"/>
      <c r="L36" s="113"/>
      <c r="M36" s="1521"/>
      <c r="N36" s="1531"/>
      <c r="O36" s="1531"/>
      <c r="P36" s="1531"/>
      <c r="Q36" s="1531"/>
      <c r="R36" s="1531"/>
      <c r="S36" s="1531"/>
      <c r="T36" s="1531"/>
      <c r="U36" s="1531"/>
    </row>
    <row r="37" spans="1:21" ht="12.75" customHeight="1">
      <c r="A37" s="340"/>
      <c r="B37" s="340"/>
      <c r="C37" s="108" t="s">
        <v>213</v>
      </c>
      <c r="D37" s="756" t="s">
        <v>213</v>
      </c>
      <c r="E37" s="779">
        <v>6.9</v>
      </c>
      <c r="F37" s="779">
        <v>18.3</v>
      </c>
      <c r="G37" s="779">
        <v>7.3</v>
      </c>
      <c r="H37" s="779">
        <v>6.4</v>
      </c>
      <c r="I37" s="109">
        <f t="shared" si="0"/>
        <v>0.87671232876712335</v>
      </c>
      <c r="J37" s="831"/>
      <c r="K37" s="344"/>
      <c r="L37" s="99"/>
      <c r="M37" s="1521"/>
      <c r="N37" s="1525"/>
      <c r="O37" s="1525"/>
      <c r="P37" s="1525"/>
      <c r="Q37" s="1525"/>
      <c r="R37" s="1525"/>
      <c r="S37" s="1525"/>
      <c r="T37" s="1525"/>
      <c r="U37" s="1525"/>
    </row>
    <row r="38" spans="1:21" s="120" customFormat="1" ht="12.75" customHeight="1">
      <c r="A38" s="350"/>
      <c r="B38" s="390"/>
      <c r="C38" s="392" t="s">
        <v>214</v>
      </c>
      <c r="D38" s="757" t="s">
        <v>382</v>
      </c>
      <c r="E38" s="780">
        <v>8.3000000000000007</v>
      </c>
      <c r="F38" s="780">
        <v>18.399999999999999</v>
      </c>
      <c r="G38" s="780">
        <v>8.1999999999999993</v>
      </c>
      <c r="H38" s="780">
        <v>8.6</v>
      </c>
      <c r="I38" s="836">
        <f t="shared" si="0"/>
        <v>1.0487804878048781</v>
      </c>
      <c r="J38" s="837"/>
      <c r="K38" s="351"/>
      <c r="L38" s="119"/>
      <c r="M38" s="1521"/>
      <c r="N38" s="1534"/>
      <c r="O38" s="1534"/>
      <c r="P38" s="1534"/>
      <c r="Q38" s="1534"/>
      <c r="R38" s="1534"/>
      <c r="S38" s="1534"/>
      <c r="T38" s="1534"/>
      <c r="U38" s="1534"/>
    </row>
    <row r="39" spans="1:21" ht="23.25" customHeight="1">
      <c r="A39" s="340"/>
      <c r="B39" s="340"/>
      <c r="C39" s="108" t="s">
        <v>400</v>
      </c>
      <c r="D39" s="758" t="s">
        <v>400</v>
      </c>
      <c r="E39" s="779">
        <v>4.9000000000000004</v>
      </c>
      <c r="F39" s="779">
        <v>10.4</v>
      </c>
      <c r="G39" s="779">
        <v>5.0999999999999996</v>
      </c>
      <c r="H39" s="779">
        <v>4.7</v>
      </c>
      <c r="I39" s="109">
        <f t="shared" si="0"/>
        <v>0.92156862745098045</v>
      </c>
      <c r="J39" s="831"/>
      <c r="K39" s="344"/>
      <c r="L39" s="99"/>
      <c r="M39" s="1521"/>
      <c r="N39" s="1525"/>
      <c r="O39" s="1525"/>
      <c r="P39" s="1525"/>
      <c r="Q39" s="1525"/>
      <c r="R39" s="1525"/>
      <c r="S39" s="1525"/>
      <c r="T39" s="1525"/>
      <c r="U39" s="1525"/>
    </row>
    <row r="40" spans="1:21" s="129" customFormat="1" ht="12" customHeight="1">
      <c r="A40" s="391"/>
      <c r="B40" s="340"/>
      <c r="C40" s="124"/>
      <c r="D40" s="125"/>
      <c r="E40" s="126"/>
      <c r="F40" s="126"/>
      <c r="G40" s="127"/>
      <c r="H40" s="127"/>
      <c r="I40" s="127"/>
      <c r="J40" s="127"/>
      <c r="K40" s="353"/>
      <c r="L40" s="128"/>
      <c r="M40" s="1519"/>
      <c r="N40" s="1536"/>
      <c r="O40" s="1536"/>
      <c r="P40" s="1536"/>
      <c r="Q40" s="1536"/>
      <c r="R40" s="1536"/>
      <c r="S40" s="1536"/>
      <c r="T40" s="1536"/>
      <c r="U40" s="1536"/>
    </row>
    <row r="41" spans="1:21" ht="17.25" customHeight="1">
      <c r="A41" s="340"/>
      <c r="B41" s="340"/>
      <c r="C41" s="864"/>
      <c r="D41" s="864"/>
      <c r="E41" s="865"/>
      <c r="F41" s="1800"/>
      <c r="G41" s="1800"/>
      <c r="H41" s="1800"/>
      <c r="I41" s="1800"/>
      <c r="J41" s="1800"/>
      <c r="K41" s="354"/>
      <c r="L41" s="97"/>
    </row>
    <row r="42" spans="1:21" ht="17.25" customHeight="1">
      <c r="A42" s="340"/>
      <c r="B42" s="340"/>
      <c r="C42" s="864"/>
      <c r="D42" s="1806" t="s">
        <v>507</v>
      </c>
      <c r="E42" s="1806"/>
      <c r="F42" s="1806"/>
      <c r="G42" s="866"/>
      <c r="H42" s="866"/>
      <c r="I42" s="1800"/>
      <c r="J42" s="1800"/>
      <c r="K42" s="354"/>
      <c r="L42" s="97"/>
      <c r="N42" s="1328"/>
      <c r="O42" s="1328"/>
      <c r="P42" s="1328"/>
      <c r="Q42" s="1328"/>
      <c r="R42" s="1328"/>
      <c r="T42" s="116"/>
    </row>
    <row r="43" spans="1:21" ht="17.25" customHeight="1">
      <c r="A43" s="340"/>
      <c r="B43" s="340"/>
      <c r="C43" s="864"/>
      <c r="D43" s="1806"/>
      <c r="E43" s="1806"/>
      <c r="F43" s="1806"/>
      <c r="G43" s="866"/>
      <c r="H43" s="866"/>
      <c r="I43" s="1800"/>
      <c r="J43" s="1800"/>
      <c r="K43" s="354"/>
      <c r="L43" s="97"/>
      <c r="N43" s="1328"/>
      <c r="O43" s="1328"/>
      <c r="P43" s="1328"/>
      <c r="Q43" s="1328"/>
      <c r="R43" s="1328"/>
    </row>
    <row r="44" spans="1:21" ht="17.25" customHeight="1">
      <c r="A44" s="340"/>
      <c r="B44" s="340"/>
      <c r="C44" s="864"/>
      <c r="D44" s="1807" t="s">
        <v>508</v>
      </c>
      <c r="E44" s="1807"/>
      <c r="F44" s="1807"/>
      <c r="G44" s="866"/>
      <c r="H44" s="866"/>
      <c r="I44" s="1800"/>
      <c r="J44" s="1800"/>
      <c r="K44" s="354"/>
      <c r="L44" s="97"/>
      <c r="N44" s="1328"/>
      <c r="O44" s="1328"/>
      <c r="P44" s="1328"/>
      <c r="Q44" s="1328"/>
      <c r="R44" s="1328"/>
    </row>
    <row r="45" spans="1:21" ht="17.25" customHeight="1">
      <c r="A45" s="340"/>
      <c r="B45" s="340"/>
      <c r="C45" s="864"/>
      <c r="D45" s="1807"/>
      <c r="E45" s="1807"/>
      <c r="F45" s="1807"/>
      <c r="G45" s="866"/>
      <c r="H45" s="866"/>
      <c r="I45" s="1800"/>
      <c r="J45" s="1800"/>
      <c r="K45" s="354"/>
      <c r="L45" s="97"/>
    </row>
    <row r="46" spans="1:21" ht="17.25" customHeight="1">
      <c r="A46" s="340"/>
      <c r="B46" s="340"/>
      <c r="C46" s="864"/>
      <c r="D46" s="1807"/>
      <c r="E46" s="1807"/>
      <c r="F46" s="1807"/>
      <c r="G46" s="866"/>
      <c r="H46" s="866"/>
      <c r="I46" s="1800"/>
      <c r="J46" s="1800"/>
      <c r="K46" s="354"/>
      <c r="L46" s="97"/>
      <c r="N46" s="1328"/>
      <c r="O46" s="1328"/>
      <c r="P46" s="1328"/>
      <c r="Q46" s="1328"/>
      <c r="R46" s="1328"/>
      <c r="T46" s="116"/>
    </row>
    <row r="47" spans="1:21" ht="17.25" customHeight="1">
      <c r="A47" s="340"/>
      <c r="B47" s="340"/>
      <c r="C47" s="864"/>
      <c r="D47" s="1807" t="s">
        <v>509</v>
      </c>
      <c r="E47" s="1807"/>
      <c r="F47" s="1807"/>
      <c r="G47" s="866"/>
      <c r="H47" s="866"/>
      <c r="I47" s="1800"/>
      <c r="J47" s="1800"/>
      <c r="K47" s="354"/>
      <c r="L47" s="97"/>
      <c r="N47" s="1328"/>
      <c r="O47" s="1328"/>
      <c r="P47" s="1328"/>
      <c r="Q47" s="1328"/>
      <c r="R47" s="1328"/>
    </row>
    <row r="48" spans="1:21" ht="17.25" customHeight="1">
      <c r="A48" s="340"/>
      <c r="B48" s="340"/>
      <c r="C48" s="864"/>
      <c r="D48" s="1807"/>
      <c r="E48" s="1807"/>
      <c r="F48" s="1807"/>
      <c r="G48" s="866"/>
      <c r="H48" s="866"/>
      <c r="I48" s="1800"/>
      <c r="J48" s="1800"/>
      <c r="K48" s="354"/>
      <c r="L48" s="97"/>
      <c r="N48" s="1328"/>
      <c r="O48" s="1328"/>
      <c r="P48" s="1328"/>
      <c r="Q48" s="1328"/>
      <c r="R48" s="1328"/>
    </row>
    <row r="49" spans="1:24" ht="17.25" customHeight="1">
      <c r="A49" s="340"/>
      <c r="B49" s="340"/>
      <c r="C49" s="864"/>
      <c r="D49" s="1807"/>
      <c r="E49" s="1807"/>
      <c r="F49" s="1807"/>
      <c r="G49" s="866"/>
      <c r="H49" s="866"/>
      <c r="I49" s="1800"/>
      <c r="J49" s="1800"/>
      <c r="K49" s="354"/>
      <c r="L49" s="97"/>
      <c r="N49" s="1328"/>
      <c r="O49" s="1328"/>
      <c r="P49" s="1328"/>
      <c r="Q49" s="1328"/>
      <c r="R49" s="1328"/>
      <c r="T49" s="1327"/>
      <c r="U49" s="1328"/>
      <c r="V49" s="1328"/>
      <c r="W49" s="1328"/>
      <c r="X49" s="1328"/>
    </row>
    <row r="50" spans="1:24" ht="17.25" customHeight="1">
      <c r="A50" s="340"/>
      <c r="B50" s="340"/>
      <c r="C50" s="864"/>
      <c r="D50" s="1807" t="s">
        <v>510</v>
      </c>
      <c r="E50" s="1807"/>
      <c r="F50" s="1807"/>
      <c r="G50" s="866"/>
      <c r="H50" s="866"/>
      <c r="I50" s="1800"/>
      <c r="J50" s="1800"/>
      <c r="K50" s="354"/>
      <c r="L50" s="97"/>
      <c r="N50" s="1328"/>
      <c r="O50" s="1328"/>
      <c r="P50" s="1328"/>
      <c r="Q50" s="1328"/>
      <c r="R50" s="1328"/>
      <c r="T50" s="1328"/>
      <c r="U50" s="1328"/>
      <c r="V50" s="1328"/>
      <c r="W50" s="1328"/>
      <c r="X50" s="1328"/>
    </row>
    <row r="51" spans="1:24" ht="17.25" customHeight="1">
      <c r="A51" s="340"/>
      <c r="B51" s="340"/>
      <c r="C51" s="864"/>
      <c r="D51" s="1807"/>
      <c r="E51" s="1807"/>
      <c r="F51" s="1807"/>
      <c r="G51" s="866"/>
      <c r="H51" s="866"/>
      <c r="I51" s="1800"/>
      <c r="J51" s="1800"/>
      <c r="K51" s="354"/>
      <c r="L51" s="97"/>
      <c r="N51" s="1328"/>
      <c r="O51" s="1328"/>
      <c r="P51" s="1328"/>
      <c r="Q51" s="1328"/>
      <c r="R51" s="1328"/>
      <c r="T51" s="1328"/>
      <c r="U51" s="1328"/>
      <c r="V51" s="1328"/>
      <c r="W51" s="1328"/>
      <c r="X51" s="1328"/>
    </row>
    <row r="52" spans="1:24" ht="17.25" customHeight="1">
      <c r="A52" s="340"/>
      <c r="B52" s="340"/>
      <c r="C52" s="864"/>
      <c r="D52" s="1807"/>
      <c r="E52" s="1807"/>
      <c r="F52" s="1807"/>
      <c r="G52" s="866"/>
      <c r="H52" s="866"/>
      <c r="I52" s="1800"/>
      <c r="J52" s="1800"/>
      <c r="K52" s="354"/>
      <c r="L52" s="97"/>
    </row>
    <row r="53" spans="1:24" s="123" customFormat="1" ht="17.25" customHeight="1">
      <c r="A53" s="389"/>
      <c r="B53" s="340"/>
      <c r="C53" s="864"/>
      <c r="D53" s="1806" t="s">
        <v>511</v>
      </c>
      <c r="E53" s="1806"/>
      <c r="F53" s="1806"/>
      <c r="G53" s="866"/>
      <c r="H53" s="866"/>
      <c r="I53" s="1800"/>
      <c r="J53" s="1800"/>
      <c r="K53" s="355"/>
      <c r="L53" s="122"/>
      <c r="M53" s="565"/>
      <c r="N53" s="1329"/>
      <c r="O53" s="1329"/>
      <c r="P53" s="1329"/>
      <c r="Q53" s="1329"/>
      <c r="R53" s="1329"/>
    </row>
    <row r="54" spans="1:24" ht="17.25" customHeight="1">
      <c r="A54" s="340"/>
      <c r="B54" s="340"/>
      <c r="C54" s="864"/>
      <c r="D54" s="1806"/>
      <c r="E54" s="1806"/>
      <c r="F54" s="1806"/>
      <c r="G54" s="866"/>
      <c r="H54" s="866"/>
      <c r="I54" s="1800"/>
      <c r="J54" s="1800"/>
      <c r="K54" s="354"/>
      <c r="L54" s="97"/>
      <c r="N54" s="1329"/>
      <c r="O54" s="1329"/>
      <c r="P54" s="1329"/>
      <c r="Q54" s="1329"/>
      <c r="R54" s="1329"/>
    </row>
    <row r="55" spans="1:24" ht="17.25" customHeight="1">
      <c r="A55" s="340"/>
      <c r="B55" s="340"/>
      <c r="C55" s="864"/>
      <c r="D55" s="1806"/>
      <c r="E55" s="1806"/>
      <c r="F55" s="1806"/>
      <c r="G55" s="866"/>
      <c r="H55" s="866"/>
      <c r="I55" s="1800"/>
      <c r="J55" s="1800"/>
      <c r="K55" s="354"/>
      <c r="L55" s="97"/>
      <c r="N55" s="1329"/>
      <c r="O55" s="1329"/>
      <c r="P55" s="1329"/>
      <c r="Q55" s="1329"/>
      <c r="R55" s="1329"/>
    </row>
    <row r="56" spans="1:24" ht="5.25" customHeight="1">
      <c r="A56" s="340"/>
      <c r="B56" s="340"/>
      <c r="C56" s="864"/>
      <c r="D56" s="866"/>
      <c r="E56" s="866"/>
      <c r="F56" s="866"/>
      <c r="G56" s="866"/>
      <c r="H56" s="866"/>
      <c r="I56" s="1800"/>
      <c r="J56" s="1800"/>
      <c r="K56" s="354"/>
      <c r="L56" s="97"/>
    </row>
    <row r="57" spans="1:24" ht="18.75" customHeight="1">
      <c r="A57" s="340"/>
      <c r="B57" s="340"/>
      <c r="C57" s="864"/>
      <c r="D57" s="864"/>
      <c r="E57" s="865"/>
      <c r="F57" s="1800"/>
      <c r="G57" s="1800"/>
      <c r="H57" s="1800"/>
      <c r="I57" s="1800"/>
      <c r="J57" s="1800"/>
      <c r="K57" s="354"/>
      <c r="L57" s="97"/>
      <c r="N57" s="1116"/>
    </row>
    <row r="58" spans="1:24" ht="18.75" customHeight="1">
      <c r="A58" s="340"/>
      <c r="B58" s="340"/>
      <c r="C58" s="1808" t="s">
        <v>574</v>
      </c>
      <c r="D58" s="1808"/>
      <c r="E58" s="1808"/>
      <c r="F58" s="1808"/>
      <c r="G58" s="1808"/>
      <c r="H58" s="1808"/>
      <c r="I58" s="1808"/>
      <c r="J58" s="1808"/>
      <c r="K58" s="808"/>
      <c r="L58" s="97"/>
    </row>
    <row r="59" spans="1:24" ht="11.25" customHeight="1">
      <c r="A59" s="340"/>
      <c r="B59" s="340"/>
      <c r="C59" s="1809" t="s">
        <v>593</v>
      </c>
      <c r="D59" s="1810"/>
      <c r="E59" s="1810"/>
      <c r="F59" s="1810"/>
      <c r="G59" s="1810"/>
      <c r="H59" s="1810"/>
      <c r="I59" s="1810"/>
      <c r="J59" s="1810"/>
      <c r="K59" s="1811"/>
      <c r="L59" s="97"/>
    </row>
    <row r="60" spans="1:24" ht="13.5" customHeight="1">
      <c r="A60" s="340"/>
      <c r="B60" s="340"/>
      <c r="C60" s="1812"/>
      <c r="D60" s="1813"/>
      <c r="E60" s="1813"/>
      <c r="F60" s="130"/>
      <c r="G60" s="131"/>
      <c r="H60" s="131"/>
      <c r="I60" s="1814">
        <v>42705</v>
      </c>
      <c r="J60" s="1814"/>
      <c r="K60" s="474">
        <v>21</v>
      </c>
      <c r="L60" s="97"/>
    </row>
    <row r="62" spans="1:24" ht="15">
      <c r="E62" s="1115"/>
    </row>
  </sheetData>
  <mergeCells count="30">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 ref="D47:F49"/>
    <mergeCell ref="D44:F46"/>
    <mergeCell ref="D50:F52"/>
    <mergeCell ref="I43:J43"/>
    <mergeCell ref="I44:J44"/>
    <mergeCell ref="I45:J45"/>
    <mergeCell ref="I46:J46"/>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25">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c r="A1" s="2"/>
      <c r="B1" s="214"/>
      <c r="C1" s="214"/>
      <c r="D1" s="214"/>
      <c r="E1" s="213"/>
      <c r="F1" s="1553" t="s">
        <v>43</v>
      </c>
      <c r="G1" s="1553"/>
      <c r="H1" s="1553"/>
      <c r="I1" s="4"/>
      <c r="J1" s="4"/>
      <c r="K1" s="4"/>
      <c r="L1" s="4"/>
      <c r="M1" s="4"/>
      <c r="N1" s="4"/>
      <c r="O1" s="4"/>
    </row>
    <row r="2" spans="1:15" ht="13.5" customHeight="1">
      <c r="A2" s="2"/>
      <c r="B2" s="220"/>
      <c r="C2" s="1558"/>
      <c r="D2" s="1558"/>
      <c r="E2" s="1558"/>
      <c r="F2" s="1558"/>
      <c r="G2" s="1558"/>
      <c r="H2" s="4"/>
      <c r="I2" s="4"/>
      <c r="J2" s="4"/>
      <c r="K2" s="4"/>
      <c r="L2" s="4"/>
      <c r="M2" s="4"/>
      <c r="N2" s="4"/>
      <c r="O2" s="4"/>
    </row>
    <row r="3" spans="1:15">
      <c r="A3" s="2"/>
      <c r="B3" s="221"/>
      <c r="C3" s="1558"/>
      <c r="D3" s="1558"/>
      <c r="E3" s="1558"/>
      <c r="F3" s="1558"/>
      <c r="G3" s="1558"/>
      <c r="H3" s="1"/>
      <c r="I3" s="4"/>
      <c r="J3" s="4"/>
      <c r="K3" s="4"/>
      <c r="L3" s="4"/>
      <c r="M3" s="4"/>
      <c r="N3" s="4"/>
      <c r="O3" s="2"/>
    </row>
    <row r="4" spans="1:15" ht="12.75" customHeight="1">
      <c r="A4" s="2"/>
      <c r="B4" s="223"/>
      <c r="C4" s="1551" t="s">
        <v>48</v>
      </c>
      <c r="D4" s="1552"/>
      <c r="E4" s="1552"/>
      <c r="F4" s="1552"/>
      <c r="G4" s="1552"/>
      <c r="H4" s="1552"/>
      <c r="I4" s="4"/>
      <c r="J4" s="4"/>
      <c r="K4" s="4"/>
      <c r="L4" s="4"/>
      <c r="M4" s="17"/>
      <c r="N4" s="4"/>
      <c r="O4" s="2"/>
    </row>
    <row r="5" spans="1:15" s="7" customFormat="1" ht="16.5" customHeight="1">
      <c r="A5" s="6"/>
      <c r="B5" s="222"/>
      <c r="C5" s="1552"/>
      <c r="D5" s="1552"/>
      <c r="E5" s="1552"/>
      <c r="F5" s="1552"/>
      <c r="G5" s="1552"/>
      <c r="H5" s="1552"/>
      <c r="I5" s="4"/>
      <c r="J5" s="4"/>
      <c r="K5" s="4"/>
      <c r="L5" s="4"/>
      <c r="M5" s="17"/>
      <c r="N5" s="4"/>
      <c r="O5" s="6"/>
    </row>
    <row r="6" spans="1:15" ht="11.25" customHeight="1">
      <c r="A6" s="2"/>
      <c r="B6" s="223"/>
      <c r="C6" s="1552"/>
      <c r="D6" s="1552"/>
      <c r="E6" s="1552"/>
      <c r="F6" s="1552"/>
      <c r="G6" s="1552"/>
      <c r="H6" s="1552"/>
      <c r="I6" s="4"/>
      <c r="J6" s="4"/>
      <c r="K6" s="4"/>
      <c r="L6" s="4"/>
      <c r="M6" s="17"/>
      <c r="N6" s="4"/>
      <c r="O6" s="2"/>
    </row>
    <row r="7" spans="1:15" ht="11.25" customHeight="1">
      <c r="A7" s="2"/>
      <c r="B7" s="223"/>
      <c r="C7" s="1552"/>
      <c r="D7" s="1552"/>
      <c r="E7" s="1552"/>
      <c r="F7" s="1552"/>
      <c r="G7" s="1552"/>
      <c r="H7" s="1552"/>
      <c r="I7" s="4"/>
      <c r="J7" s="4"/>
      <c r="K7" s="4"/>
      <c r="L7" s="4"/>
      <c r="M7" s="17"/>
      <c r="N7" s="4"/>
      <c r="O7" s="2"/>
    </row>
    <row r="8" spans="1:15" ht="117" customHeight="1">
      <c r="A8" s="2"/>
      <c r="B8" s="223"/>
      <c r="C8" s="1552"/>
      <c r="D8" s="1552"/>
      <c r="E8" s="1552"/>
      <c r="F8" s="1552"/>
      <c r="G8" s="1552"/>
      <c r="H8" s="1552"/>
      <c r="I8" s="4"/>
      <c r="J8" s="4"/>
      <c r="K8" s="4"/>
      <c r="L8" s="4"/>
      <c r="M8" s="17"/>
      <c r="N8" s="4"/>
      <c r="O8" s="2"/>
    </row>
    <row r="9" spans="1:15" ht="10.5" customHeight="1">
      <c r="A9" s="2"/>
      <c r="B9" s="223"/>
      <c r="C9" s="1552"/>
      <c r="D9" s="1552"/>
      <c r="E9" s="1552"/>
      <c r="F9" s="1552"/>
      <c r="G9" s="1552"/>
      <c r="H9" s="1552"/>
      <c r="I9" s="4"/>
      <c r="J9" s="4"/>
      <c r="K9" s="4"/>
      <c r="L9" s="4"/>
      <c r="M9" s="17"/>
      <c r="N9" s="3"/>
      <c r="O9" s="2"/>
    </row>
    <row r="10" spans="1:15" ht="11.25" customHeight="1">
      <c r="A10" s="2"/>
      <c r="B10" s="223"/>
      <c r="C10" s="1552"/>
      <c r="D10" s="1552"/>
      <c r="E10" s="1552"/>
      <c r="F10" s="1552"/>
      <c r="G10" s="1552"/>
      <c r="H10" s="1552"/>
      <c r="I10" s="4"/>
      <c r="J10" s="4"/>
      <c r="K10" s="4"/>
      <c r="L10" s="4"/>
      <c r="M10" s="17"/>
      <c r="N10" s="3"/>
      <c r="O10" s="2"/>
    </row>
    <row r="11" spans="1:15" ht="3.75" customHeight="1">
      <c r="A11" s="2"/>
      <c r="B11" s="223"/>
      <c r="C11" s="1552"/>
      <c r="D11" s="1552"/>
      <c r="E11" s="1552"/>
      <c r="F11" s="1552"/>
      <c r="G11" s="1552"/>
      <c r="H11" s="1552"/>
      <c r="I11" s="4"/>
      <c r="J11" s="4"/>
      <c r="K11" s="4"/>
      <c r="L11" s="4"/>
      <c r="M11" s="17"/>
      <c r="N11" s="3"/>
      <c r="O11" s="2"/>
    </row>
    <row r="12" spans="1:15" ht="11.25" customHeight="1">
      <c r="A12" s="2"/>
      <c r="B12" s="223"/>
      <c r="C12" s="1552"/>
      <c r="D12" s="1552"/>
      <c r="E12" s="1552"/>
      <c r="F12" s="1552"/>
      <c r="G12" s="1552"/>
      <c r="H12" s="1552"/>
      <c r="I12" s="4"/>
      <c r="J12" s="4"/>
      <c r="K12" s="4"/>
      <c r="L12" s="4"/>
      <c r="M12" s="17"/>
      <c r="N12" s="3"/>
      <c r="O12" s="2"/>
    </row>
    <row r="13" spans="1:15" ht="11.25" customHeight="1">
      <c r="A13" s="2"/>
      <c r="B13" s="223"/>
      <c r="C13" s="1552"/>
      <c r="D13" s="1552"/>
      <c r="E13" s="1552"/>
      <c r="F13" s="1552"/>
      <c r="G13" s="1552"/>
      <c r="H13" s="1552"/>
      <c r="I13" s="4"/>
      <c r="J13" s="4"/>
      <c r="K13" s="4"/>
      <c r="L13" s="4"/>
      <c r="M13" s="17"/>
      <c r="N13" s="3"/>
      <c r="O13" s="2"/>
    </row>
    <row r="14" spans="1:15" ht="15.75" customHeight="1">
      <c r="A14" s="2"/>
      <c r="B14" s="223"/>
      <c r="C14" s="1552"/>
      <c r="D14" s="1552"/>
      <c r="E14" s="1552"/>
      <c r="F14" s="1552"/>
      <c r="G14" s="1552"/>
      <c r="H14" s="1552"/>
      <c r="I14" s="4"/>
      <c r="J14" s="4"/>
      <c r="K14" s="4"/>
      <c r="L14" s="4"/>
      <c r="M14" s="17"/>
      <c r="N14" s="3"/>
      <c r="O14" s="2"/>
    </row>
    <row r="15" spans="1:15" ht="22.5" customHeight="1">
      <c r="A15" s="2"/>
      <c r="B15" s="223"/>
      <c r="C15" s="1552"/>
      <c r="D15" s="1552"/>
      <c r="E15" s="1552"/>
      <c r="F15" s="1552"/>
      <c r="G15" s="1552"/>
      <c r="H15" s="1552"/>
      <c r="I15" s="4"/>
      <c r="J15" s="4"/>
      <c r="K15" s="4"/>
      <c r="L15" s="4"/>
      <c r="M15" s="17"/>
      <c r="N15" s="3"/>
      <c r="O15" s="2"/>
    </row>
    <row r="16" spans="1:15" ht="11.25" customHeight="1">
      <c r="A16" s="2"/>
      <c r="B16" s="223"/>
      <c r="C16" s="1552"/>
      <c r="D16" s="1552"/>
      <c r="E16" s="1552"/>
      <c r="F16" s="1552"/>
      <c r="G16" s="1552"/>
      <c r="H16" s="1552"/>
      <c r="I16" s="4"/>
      <c r="J16" s="4"/>
      <c r="K16" s="4"/>
      <c r="L16" s="4"/>
      <c r="M16" s="17"/>
      <c r="N16" s="3"/>
      <c r="O16" s="2"/>
    </row>
    <row r="17" spans="1:15" ht="11.25" customHeight="1">
      <c r="A17" s="2"/>
      <c r="B17" s="223"/>
      <c r="C17" s="1552"/>
      <c r="D17" s="1552"/>
      <c r="E17" s="1552"/>
      <c r="F17" s="1552"/>
      <c r="G17" s="1552"/>
      <c r="H17" s="1552"/>
      <c r="I17" s="4"/>
      <c r="J17" s="4"/>
      <c r="K17" s="4"/>
      <c r="L17" s="4"/>
      <c r="M17" s="17"/>
      <c r="N17" s="3"/>
      <c r="O17" s="2"/>
    </row>
    <row r="18" spans="1:15" ht="11.25" customHeight="1">
      <c r="A18" s="2"/>
      <c r="B18" s="223"/>
      <c r="C18" s="1552"/>
      <c r="D18" s="1552"/>
      <c r="E18" s="1552"/>
      <c r="F18" s="1552"/>
      <c r="G18" s="1552"/>
      <c r="H18" s="1552"/>
      <c r="I18" s="5"/>
      <c r="J18" s="5"/>
      <c r="K18" s="5"/>
      <c r="L18" s="5"/>
      <c r="M18" s="5"/>
      <c r="N18" s="3"/>
      <c r="O18" s="2"/>
    </row>
    <row r="19" spans="1:15" ht="11.25" customHeight="1">
      <c r="A19" s="2"/>
      <c r="B19" s="223"/>
      <c r="C19" s="1552"/>
      <c r="D19" s="1552"/>
      <c r="E19" s="1552"/>
      <c r="F19" s="1552"/>
      <c r="G19" s="1552"/>
      <c r="H19" s="1552"/>
      <c r="I19" s="18"/>
      <c r="J19" s="18"/>
      <c r="K19" s="18"/>
      <c r="L19" s="18"/>
      <c r="M19" s="18"/>
      <c r="N19" s="3"/>
      <c r="O19" s="2"/>
    </row>
    <row r="20" spans="1:15" ht="11.25" customHeight="1">
      <c r="A20" s="2"/>
      <c r="B20" s="223"/>
      <c r="C20" s="1552"/>
      <c r="D20" s="1552"/>
      <c r="E20" s="1552"/>
      <c r="F20" s="1552"/>
      <c r="G20" s="1552"/>
      <c r="H20" s="1552"/>
      <c r="I20" s="11"/>
      <c r="J20" s="11"/>
      <c r="K20" s="11"/>
      <c r="L20" s="11"/>
      <c r="M20" s="11"/>
      <c r="N20" s="3"/>
      <c r="O20" s="2"/>
    </row>
    <row r="21" spans="1:15" ht="11.25" customHeight="1">
      <c r="A21" s="2"/>
      <c r="B21" s="223"/>
      <c r="C21" s="1552"/>
      <c r="D21" s="1552"/>
      <c r="E21" s="1552"/>
      <c r="F21" s="1552"/>
      <c r="G21" s="1552"/>
      <c r="H21" s="1552"/>
      <c r="I21" s="11"/>
      <c r="J21" s="11"/>
      <c r="K21" s="11"/>
      <c r="L21" s="11"/>
      <c r="M21" s="11"/>
      <c r="N21" s="3"/>
      <c r="O21" s="2"/>
    </row>
    <row r="22" spans="1:15" ht="12" customHeight="1">
      <c r="A22" s="2"/>
      <c r="B22" s="223"/>
      <c r="C22" s="23"/>
      <c r="D22" s="23"/>
      <c r="E22" s="23"/>
      <c r="F22" s="23"/>
      <c r="G22" s="23"/>
      <c r="H22" s="23"/>
      <c r="I22" s="13"/>
      <c r="J22" s="13"/>
      <c r="K22" s="13"/>
      <c r="L22" s="13"/>
      <c r="M22" s="13"/>
      <c r="N22" s="3"/>
      <c r="O22" s="2"/>
    </row>
    <row r="23" spans="1:15" ht="27.75" customHeight="1">
      <c r="A23" s="2"/>
      <c r="B23" s="223"/>
      <c r="C23" s="23"/>
      <c r="D23" s="23"/>
      <c r="E23" s="23"/>
      <c r="F23" s="23"/>
      <c r="G23" s="23"/>
      <c r="H23" s="23"/>
      <c r="I23" s="11"/>
      <c r="J23" s="11"/>
      <c r="K23" s="11"/>
      <c r="L23" s="11"/>
      <c r="M23" s="11"/>
      <c r="N23" s="3"/>
      <c r="O23" s="2"/>
    </row>
    <row r="24" spans="1:15" ht="18" customHeight="1">
      <c r="A24" s="2"/>
      <c r="B24" s="223"/>
      <c r="C24" s="9"/>
      <c r="D24" s="13"/>
      <c r="E24" s="15"/>
      <c r="F24" s="13"/>
      <c r="G24" s="10"/>
      <c r="H24" s="13"/>
      <c r="I24" s="13"/>
      <c r="J24" s="13"/>
      <c r="K24" s="13"/>
      <c r="L24" s="13"/>
      <c r="M24" s="13"/>
      <c r="N24" s="3"/>
      <c r="O24" s="2"/>
    </row>
    <row r="25" spans="1:15" ht="18" customHeight="1">
      <c r="A25" s="2"/>
      <c r="B25" s="223"/>
      <c r="C25" s="12"/>
      <c r="D25" s="13"/>
      <c r="E25" s="8"/>
      <c r="F25" s="11"/>
      <c r="G25" s="10"/>
      <c r="H25" s="11"/>
      <c r="I25" s="11"/>
      <c r="J25" s="11"/>
      <c r="K25" s="11"/>
      <c r="L25" s="11"/>
      <c r="M25" s="11"/>
      <c r="N25" s="3"/>
      <c r="O25" s="2"/>
    </row>
    <row r="26" spans="1:15">
      <c r="A26" s="2"/>
      <c r="B26" s="223"/>
      <c r="C26" s="12"/>
      <c r="D26" s="13"/>
      <c r="E26" s="8"/>
      <c r="F26" s="11"/>
      <c r="G26" s="10"/>
      <c r="H26" s="11"/>
      <c r="I26" s="11"/>
      <c r="J26" s="11"/>
      <c r="K26" s="11"/>
      <c r="L26" s="11"/>
      <c r="M26" s="11"/>
      <c r="N26" s="3"/>
      <c r="O26" s="2"/>
    </row>
    <row r="27" spans="1:15" ht="13.5" customHeight="1">
      <c r="A27" s="2"/>
      <c r="B27" s="223"/>
      <c r="C27" s="12"/>
      <c r="D27" s="13"/>
      <c r="E27" s="8"/>
      <c r="F27" s="11"/>
      <c r="G27" s="10"/>
      <c r="H27" s="307"/>
      <c r="I27" s="308" t="s">
        <v>42</v>
      </c>
      <c r="J27" s="309"/>
      <c r="K27" s="309"/>
      <c r="L27" s="310"/>
      <c r="M27" s="310"/>
      <c r="N27" s="3"/>
      <c r="O27" s="2"/>
    </row>
    <row r="28" spans="1:15" ht="10.5" customHeight="1">
      <c r="A28" s="2"/>
      <c r="B28" s="223"/>
      <c r="C28" s="9"/>
      <c r="D28" s="13"/>
      <c r="E28" s="15"/>
      <c r="F28" s="13"/>
      <c r="G28" s="10"/>
      <c r="H28" s="13"/>
      <c r="I28" s="311"/>
      <c r="J28" s="311"/>
      <c r="K28" s="311"/>
      <c r="L28" s="311"/>
      <c r="M28" s="473"/>
      <c r="N28" s="312"/>
      <c r="O28" s="2"/>
    </row>
    <row r="29" spans="1:15" ht="16.5" customHeight="1">
      <c r="A29" s="2"/>
      <c r="B29" s="223"/>
      <c r="C29" s="9"/>
      <c r="D29" s="13"/>
      <c r="E29" s="15"/>
      <c r="F29" s="13"/>
      <c r="G29" s="10"/>
      <c r="H29" s="13"/>
      <c r="I29" s="13" t="s">
        <v>426</v>
      </c>
      <c r="J29" s="13"/>
      <c r="K29" s="13"/>
      <c r="L29" s="13"/>
      <c r="M29" s="473"/>
      <c r="N29" s="313"/>
      <c r="O29" s="2"/>
    </row>
    <row r="30" spans="1:15" ht="10.5" customHeight="1">
      <c r="A30" s="2"/>
      <c r="B30" s="223"/>
      <c r="C30" s="9"/>
      <c r="D30" s="13"/>
      <c r="E30" s="15"/>
      <c r="F30" s="13"/>
      <c r="G30" s="10"/>
      <c r="H30" s="13"/>
      <c r="I30" s="13"/>
      <c r="J30" s="13"/>
      <c r="K30" s="13"/>
      <c r="L30" s="13"/>
      <c r="M30" s="473"/>
      <c r="N30" s="313"/>
      <c r="O30" s="2"/>
    </row>
    <row r="31" spans="1:15" ht="16.5" customHeight="1">
      <c r="A31" s="2"/>
      <c r="B31" s="223"/>
      <c r="C31" s="12"/>
      <c r="D31" s="13"/>
      <c r="E31" s="8"/>
      <c r="F31" s="11"/>
      <c r="G31" s="10"/>
      <c r="H31" s="11"/>
      <c r="I31" s="1561" t="s">
        <v>46</v>
      </c>
      <c r="J31" s="1561"/>
      <c r="K31" s="1556">
        <f>+capa!H27</f>
        <v>42705</v>
      </c>
      <c r="L31" s="1557"/>
      <c r="M31" s="473"/>
      <c r="N31" s="314"/>
      <c r="O31" s="2"/>
    </row>
    <row r="32" spans="1:15" ht="10.5" customHeight="1">
      <c r="A32" s="2"/>
      <c r="B32" s="223"/>
      <c r="C32" s="12"/>
      <c r="D32" s="13"/>
      <c r="E32" s="8"/>
      <c r="F32" s="11"/>
      <c r="G32" s="10"/>
      <c r="H32" s="11"/>
      <c r="I32" s="209"/>
      <c r="J32" s="209"/>
      <c r="K32" s="208"/>
      <c r="L32" s="208"/>
      <c r="M32" s="473"/>
      <c r="N32" s="314"/>
      <c r="O32" s="2"/>
    </row>
    <row r="33" spans="1:15" ht="16.5" customHeight="1">
      <c r="A33" s="2"/>
      <c r="B33" s="223"/>
      <c r="C33" s="9"/>
      <c r="D33" s="13"/>
      <c r="E33" s="15"/>
      <c r="F33" s="13"/>
      <c r="G33" s="10"/>
      <c r="H33" s="13"/>
      <c r="I33" s="1554" t="s">
        <v>417</v>
      </c>
      <c r="J33" s="1555"/>
      <c r="K33" s="1555"/>
      <c r="L33" s="1555"/>
      <c r="M33" s="473"/>
      <c r="N33" s="313"/>
      <c r="O33" s="2"/>
    </row>
    <row r="34" spans="1:15" s="93" customFormat="1" ht="14.25" customHeight="1">
      <c r="A34" s="2"/>
      <c r="B34" s="223"/>
      <c r="C34" s="9"/>
      <c r="D34" s="13"/>
      <c r="E34" s="15"/>
      <c r="F34" s="13"/>
      <c r="G34" s="1003"/>
      <c r="H34" s="13"/>
      <c r="I34" s="179"/>
      <c r="J34" s="1002"/>
      <c r="K34" s="1002"/>
      <c r="L34" s="1002"/>
      <c r="M34" s="473"/>
      <c r="N34" s="313"/>
      <c r="O34" s="2"/>
    </row>
    <row r="35" spans="1:15" s="93" customFormat="1" ht="20.25" customHeight="1">
      <c r="A35" s="2"/>
      <c r="B35" s="223"/>
      <c r="C35" s="172"/>
      <c r="D35" s="13"/>
      <c r="E35" s="1004"/>
      <c r="F35" s="11"/>
      <c r="G35" s="1003"/>
      <c r="H35" s="11"/>
      <c r="I35" s="1564" t="s">
        <v>419</v>
      </c>
      <c r="J35" s="1564"/>
      <c r="K35" s="1564"/>
      <c r="L35" s="1564"/>
      <c r="M35" s="473"/>
      <c r="N35" s="314"/>
      <c r="O35" s="2"/>
    </row>
    <row r="36" spans="1:15" s="93" customFormat="1" ht="12.75" customHeight="1">
      <c r="A36" s="2"/>
      <c r="B36" s="223"/>
      <c r="C36" s="172"/>
      <c r="D36" s="13"/>
      <c r="E36" s="1004"/>
      <c r="F36" s="11"/>
      <c r="G36" s="1003"/>
      <c r="H36" s="11"/>
      <c r="I36" s="999" t="s">
        <v>418</v>
      </c>
      <c r="J36" s="999"/>
      <c r="K36" s="999"/>
      <c r="L36" s="999"/>
      <c r="M36" s="473"/>
      <c r="N36" s="314"/>
      <c r="O36" s="2"/>
    </row>
    <row r="37" spans="1:15" s="93" customFormat="1" ht="12.75" customHeight="1">
      <c r="A37" s="2"/>
      <c r="B37" s="223"/>
      <c r="C37" s="172"/>
      <c r="D37" s="13"/>
      <c r="E37" s="1004"/>
      <c r="F37" s="11"/>
      <c r="G37" s="1003"/>
      <c r="H37" s="11"/>
      <c r="I37" s="1565" t="s">
        <v>422</v>
      </c>
      <c r="J37" s="1565"/>
      <c r="K37" s="1565"/>
      <c r="L37" s="1565"/>
      <c r="M37" s="473"/>
      <c r="N37" s="314"/>
      <c r="O37" s="2"/>
    </row>
    <row r="38" spans="1:15" s="93" customFormat="1" ht="20.25" customHeight="1">
      <c r="A38" s="2"/>
      <c r="B38" s="223"/>
      <c r="C38" s="9"/>
      <c r="D38" s="13"/>
      <c r="E38" s="15"/>
      <c r="F38" s="13"/>
      <c r="G38" s="369"/>
      <c r="H38" s="13"/>
      <c r="I38" s="1562" t="s">
        <v>488</v>
      </c>
      <c r="J38" s="1562"/>
      <c r="K38" s="1562"/>
      <c r="L38" s="999"/>
      <c r="M38" s="473"/>
      <c r="N38" s="313"/>
      <c r="O38" s="2"/>
    </row>
    <row r="39" spans="1:15" ht="19.5" customHeight="1">
      <c r="A39" s="2"/>
      <c r="B39" s="223"/>
      <c r="C39" s="12"/>
      <c r="D39" s="13"/>
      <c r="E39" s="8"/>
      <c r="F39" s="11"/>
      <c r="G39" s="10"/>
      <c r="H39" s="11"/>
      <c r="I39" s="1562" t="s">
        <v>445</v>
      </c>
      <c r="J39" s="1562"/>
      <c r="K39" s="1562"/>
      <c r="L39" s="1562"/>
      <c r="M39" s="473"/>
      <c r="N39" s="314"/>
      <c r="O39" s="2"/>
    </row>
    <row r="40" spans="1:15" ht="14.25" customHeight="1">
      <c r="A40" s="2"/>
      <c r="B40" s="223"/>
      <c r="C40" s="12"/>
      <c r="D40" s="13"/>
      <c r="E40" s="8"/>
      <c r="F40" s="11"/>
      <c r="G40" s="10"/>
      <c r="H40" s="11"/>
      <c r="I40" s="999"/>
      <c r="J40" s="999"/>
      <c r="K40" s="999"/>
      <c r="L40" s="999"/>
      <c r="M40" s="473"/>
      <c r="N40" s="314"/>
      <c r="O40" s="2"/>
    </row>
    <row r="41" spans="1:15" ht="12.75" customHeight="1">
      <c r="A41" s="2"/>
      <c r="B41" s="223"/>
      <c r="C41" s="12"/>
      <c r="D41" s="13"/>
      <c r="E41" s="8"/>
      <c r="F41" s="11"/>
      <c r="G41" s="10"/>
      <c r="H41" s="11"/>
      <c r="I41" s="1563" t="s">
        <v>51</v>
      </c>
      <c r="J41" s="1563"/>
      <c r="K41" s="1563"/>
      <c r="L41" s="1563"/>
      <c r="M41" s="473"/>
      <c r="N41" s="314"/>
      <c r="O41" s="2"/>
    </row>
    <row r="42" spans="1:15" ht="14.25" customHeight="1">
      <c r="A42" s="2"/>
      <c r="B42" s="223"/>
      <c r="C42" s="9"/>
      <c r="D42" s="13"/>
      <c r="E42" s="15"/>
      <c r="F42" s="13"/>
      <c r="G42" s="10"/>
      <c r="H42" s="13"/>
      <c r="I42" s="1000"/>
      <c r="J42" s="1000"/>
      <c r="K42" s="1000"/>
      <c r="L42" s="1000"/>
      <c r="M42" s="473"/>
      <c r="N42" s="313"/>
      <c r="O42" s="2"/>
    </row>
    <row r="43" spans="1:15" ht="15" customHeight="1">
      <c r="A43" s="2"/>
      <c r="B43" s="223"/>
      <c r="C43" s="12"/>
      <c r="D43" s="13"/>
      <c r="E43" s="8"/>
      <c r="F43" s="11"/>
      <c r="G43" s="10"/>
      <c r="H43" s="11"/>
      <c r="I43" s="998" t="s">
        <v>23</v>
      </c>
      <c r="J43" s="998"/>
      <c r="K43" s="998"/>
      <c r="L43" s="998"/>
      <c r="M43" s="473"/>
      <c r="N43" s="314"/>
      <c r="O43" s="2"/>
    </row>
    <row r="44" spans="1:15" ht="14.25" customHeight="1">
      <c r="A44" s="2"/>
      <c r="B44" s="223"/>
      <c r="C44" s="12"/>
      <c r="D44" s="13"/>
      <c r="E44" s="8"/>
      <c r="F44" s="11"/>
      <c r="G44" s="10"/>
      <c r="H44" s="11"/>
      <c r="I44" s="207"/>
      <c r="J44" s="207"/>
      <c r="K44" s="207"/>
      <c r="L44" s="207"/>
      <c r="M44" s="473"/>
      <c r="N44" s="314"/>
      <c r="O44" s="2"/>
    </row>
    <row r="45" spans="1:15" ht="16.5" customHeight="1">
      <c r="A45" s="2"/>
      <c r="B45" s="223"/>
      <c r="C45" s="12"/>
      <c r="D45" s="13"/>
      <c r="E45" s="8"/>
      <c r="F45" s="11"/>
      <c r="G45" s="10"/>
      <c r="H45" s="11"/>
      <c r="I45" s="1561" t="s">
        <v>19</v>
      </c>
      <c r="J45" s="1561"/>
      <c r="K45" s="1561"/>
      <c r="L45" s="1561"/>
      <c r="M45" s="473"/>
      <c r="N45" s="314"/>
      <c r="O45" s="2"/>
    </row>
    <row r="46" spans="1:15" ht="14.25" customHeight="1">
      <c r="A46" s="2"/>
      <c r="B46" s="223"/>
      <c r="C46" s="9"/>
      <c r="D46" s="13"/>
      <c r="E46" s="15"/>
      <c r="F46" s="13"/>
      <c r="G46" s="10"/>
      <c r="H46" s="13"/>
      <c r="I46" s="209"/>
      <c r="J46" s="209"/>
      <c r="K46" s="209"/>
      <c r="L46" s="209"/>
      <c r="M46" s="473"/>
      <c r="N46" s="313"/>
      <c r="O46" s="2"/>
    </row>
    <row r="47" spans="1:15" ht="16.5" customHeight="1">
      <c r="A47" s="2"/>
      <c r="B47" s="223"/>
      <c r="C47" s="12"/>
      <c r="D47" s="13"/>
      <c r="E47" s="8"/>
      <c r="F47" s="556"/>
      <c r="G47" s="903"/>
      <c r="H47" s="556"/>
      <c r="I47" s="1560" t="s">
        <v>10</v>
      </c>
      <c r="J47" s="1560"/>
      <c r="K47" s="1560"/>
      <c r="L47" s="1560"/>
      <c r="M47" s="473"/>
      <c r="N47" s="314"/>
      <c r="O47" s="2"/>
    </row>
    <row r="48" spans="1:15" ht="12.75" customHeight="1">
      <c r="A48" s="2"/>
      <c r="B48" s="223"/>
      <c r="C48" s="9"/>
      <c r="D48" s="13"/>
      <c r="E48" s="15"/>
      <c r="F48" s="1001"/>
      <c r="G48" s="903"/>
      <c r="H48" s="1001"/>
      <c r="I48" s="473"/>
      <c r="J48" s="473"/>
      <c r="K48" s="473"/>
      <c r="L48" s="473"/>
      <c r="M48" s="473"/>
      <c r="N48" s="313"/>
      <c r="O48" s="2"/>
    </row>
    <row r="49" spans="1:15" ht="30.75" customHeight="1">
      <c r="A49" s="2"/>
      <c r="B49" s="223"/>
      <c r="C49" s="9"/>
      <c r="D49" s="13"/>
      <c r="E49" s="15"/>
      <c r="F49" s="1001"/>
      <c r="G49" s="903"/>
      <c r="H49" s="1001"/>
      <c r="I49" s="473"/>
      <c r="J49" s="473"/>
      <c r="K49" s="473"/>
      <c r="L49" s="473"/>
      <c r="M49" s="473"/>
      <c r="N49" s="313"/>
      <c r="O49" s="2"/>
    </row>
    <row r="50" spans="1:15" ht="20.25" customHeight="1">
      <c r="A50" s="2"/>
      <c r="B50" s="223"/>
      <c r="C50" s="786"/>
      <c r="D50" s="13"/>
      <c r="E50" s="8"/>
      <c r="F50" s="556"/>
      <c r="G50" s="903"/>
      <c r="H50" s="556"/>
      <c r="I50" s="473"/>
      <c r="J50" s="473"/>
      <c r="K50" s="473"/>
      <c r="L50" s="473"/>
      <c r="M50" s="473"/>
      <c r="N50" s="314"/>
      <c r="O50" s="2"/>
    </row>
    <row r="51" spans="1:15">
      <c r="A51" s="2"/>
      <c r="B51" s="365">
        <v>2</v>
      </c>
      <c r="C51" s="1559">
        <v>42705</v>
      </c>
      <c r="D51" s="1559"/>
      <c r="E51" s="1559"/>
      <c r="F51" s="1559"/>
      <c r="G51" s="1559"/>
      <c r="H51" s="1559"/>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c r="A1" s="2"/>
      <c r="B1" s="213"/>
      <c r="C1" s="213"/>
      <c r="D1" s="213"/>
      <c r="E1" s="213"/>
      <c r="F1" s="213"/>
      <c r="G1" s="214"/>
      <c r="H1" s="214"/>
      <c r="I1" s="214"/>
      <c r="J1" s="214"/>
      <c r="K1" s="214"/>
      <c r="L1" s="214"/>
      <c r="M1" s="214"/>
      <c r="N1" s="214"/>
      <c r="O1" s="214"/>
      <c r="P1" s="214"/>
      <c r="Q1" s="214"/>
      <c r="R1" s="214"/>
      <c r="S1" s="214"/>
      <c r="T1" s="214"/>
      <c r="U1" s="214"/>
      <c r="V1" s="214"/>
      <c r="W1" s="214"/>
      <c r="X1" s="1636" t="s">
        <v>317</v>
      </c>
      <c r="Y1" s="1636"/>
      <c r="Z1" s="1636"/>
      <c r="AA1" s="1636"/>
      <c r="AB1" s="1636"/>
      <c r="AC1" s="1636"/>
      <c r="AD1" s="1636"/>
      <c r="AE1" s="1636"/>
      <c r="AF1" s="1636"/>
      <c r="AG1" s="2"/>
    </row>
    <row r="2" spans="1:33" ht="6" customHeight="1">
      <c r="A2" s="215"/>
      <c r="B2" s="1639"/>
      <c r="C2" s="1639"/>
      <c r="D2" s="1639"/>
      <c r="E2" s="16"/>
      <c r="F2" s="16"/>
      <c r="G2" s="16"/>
      <c r="H2" s="16"/>
      <c r="I2" s="16"/>
      <c r="J2" s="212"/>
      <c r="K2" s="212"/>
      <c r="L2" s="212"/>
      <c r="M2" s="212"/>
      <c r="N2" s="212"/>
      <c r="O2" s="212"/>
      <c r="P2" s="212"/>
      <c r="Q2" s="212"/>
      <c r="R2" s="212"/>
      <c r="S2" s="212"/>
      <c r="T2" s="212"/>
      <c r="U2" s="212"/>
      <c r="V2" s="212"/>
      <c r="W2" s="212"/>
      <c r="X2" s="212"/>
      <c r="Y2" s="212"/>
      <c r="Z2" s="4"/>
      <c r="AA2" s="4"/>
      <c r="AB2" s="4"/>
      <c r="AC2" s="4"/>
      <c r="AD2" s="4"/>
      <c r="AE2" s="4"/>
      <c r="AF2" s="4"/>
      <c r="AG2" s="2"/>
    </row>
    <row r="3" spans="1:33" ht="12" customHeight="1">
      <c r="A3" s="215"/>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c r="A4" s="21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c r="A5" s="215"/>
      <c r="B5" s="4"/>
      <c r="C5" s="8"/>
      <c r="D5" s="8"/>
      <c r="E5" s="8"/>
      <c r="F5" s="1820"/>
      <c r="G5" s="1820"/>
      <c r="H5" s="1820"/>
      <c r="I5" s="1820"/>
      <c r="J5" s="1820"/>
      <c r="K5" s="1820"/>
      <c r="L5" s="1820"/>
      <c r="M5" s="8"/>
      <c r="N5" s="8"/>
      <c r="O5" s="8"/>
      <c r="P5" s="8"/>
      <c r="Q5" s="8"/>
      <c r="R5" s="3"/>
      <c r="S5" s="3"/>
      <c r="T5" s="3"/>
      <c r="U5" s="61"/>
      <c r="V5" s="3"/>
      <c r="W5" s="3"/>
      <c r="X5" s="3"/>
      <c r="Y5" s="3"/>
      <c r="Z5" s="3"/>
      <c r="AA5" s="3"/>
      <c r="AB5" s="3"/>
      <c r="AC5" s="3"/>
      <c r="AD5" s="3"/>
      <c r="AE5" s="3"/>
      <c r="AF5" s="4"/>
      <c r="AG5" s="2"/>
    </row>
    <row r="6" spans="1:33" ht="9.75" customHeight="1">
      <c r="A6" s="215"/>
      <c r="B6" s="4"/>
      <c r="C6" s="8"/>
      <c r="D6" s="8"/>
      <c r="E6" s="10"/>
      <c r="F6" s="1817"/>
      <c r="G6" s="1817"/>
      <c r="H6" s="1817"/>
      <c r="I6" s="1817"/>
      <c r="J6" s="1817"/>
      <c r="K6" s="1817"/>
      <c r="L6" s="1817"/>
      <c r="M6" s="1817"/>
      <c r="N6" s="1817"/>
      <c r="O6" s="1817"/>
      <c r="P6" s="1817"/>
      <c r="Q6" s="1817"/>
      <c r="R6" s="1817"/>
      <c r="S6" s="1817"/>
      <c r="T6" s="1817"/>
      <c r="U6" s="1817"/>
      <c r="V6" s="1817"/>
      <c r="W6" s="10"/>
      <c r="X6" s="1817"/>
      <c r="Y6" s="1817"/>
      <c r="Z6" s="1817"/>
      <c r="AA6" s="1817"/>
      <c r="AB6" s="1817"/>
      <c r="AC6" s="1817"/>
      <c r="AD6" s="1817"/>
      <c r="AE6" s="10"/>
      <c r="AF6" s="4"/>
      <c r="AG6" s="2"/>
    </row>
    <row r="7" spans="1:33" ht="12.75" customHeight="1">
      <c r="A7" s="215"/>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c r="A8" s="358"/>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c r="A9" s="215"/>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c r="A10" s="215"/>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c r="A11" s="215"/>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c r="A12" s="215"/>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c r="A13" s="215"/>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c r="A14" s="215"/>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c r="A15" s="215"/>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c r="A16" s="215"/>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c r="A17" s="215"/>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c r="A18" s="215"/>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c r="A19" s="215"/>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c r="A20" s="215"/>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c r="A21" s="215"/>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c r="A22" s="215"/>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c r="A23" s="215"/>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c r="A24" s="215"/>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c r="A25" s="215"/>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c r="A26" s="215"/>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c r="A27" s="215"/>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c r="A28" s="215"/>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c r="A29" s="215"/>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c r="A30" s="215"/>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c r="A31" s="215"/>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c r="A32" s="215"/>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c r="A33" s="215"/>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c r="A34" s="215"/>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c r="A35" s="215"/>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c r="A36" s="215"/>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c r="A37" s="215"/>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c r="A38" s="215"/>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c r="A39" s="215"/>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c r="A40" s="215"/>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c r="A41" s="215"/>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c r="A42" s="215"/>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c r="A43" s="215"/>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c r="A44" s="215"/>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c r="A45" s="215"/>
      <c r="B45" s="4"/>
      <c r="C45" s="8"/>
      <c r="D45" s="8"/>
      <c r="E45" s="10"/>
      <c r="F45" s="1817"/>
      <c r="G45" s="1817"/>
      <c r="H45" s="1817"/>
      <c r="I45" s="1817"/>
      <c r="J45" s="1817"/>
      <c r="K45" s="1817"/>
      <c r="L45" s="1817"/>
      <c r="M45" s="1817"/>
      <c r="N45" s="1817"/>
      <c r="O45" s="1817"/>
      <c r="P45" s="1817"/>
      <c r="Q45" s="1817"/>
      <c r="R45" s="1817"/>
      <c r="S45" s="1817"/>
      <c r="T45" s="1817"/>
      <c r="U45" s="1817"/>
      <c r="V45" s="1817"/>
      <c r="W45" s="10"/>
      <c r="X45" s="1817"/>
      <c r="Y45" s="1817"/>
      <c r="Z45" s="1817"/>
      <c r="AA45" s="1817"/>
      <c r="AB45" s="1817"/>
      <c r="AC45" s="1817"/>
      <c r="AD45" s="1817"/>
      <c r="AE45" s="10"/>
      <c r="AF45" s="4"/>
      <c r="AG45" s="2"/>
    </row>
    <row r="46" spans="1:33" ht="12.75" customHeight="1">
      <c r="A46" s="215"/>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c r="A47" s="215"/>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c r="A48" s="359"/>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c r="A49" s="215"/>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c r="A50" s="215"/>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c r="A51" s="215"/>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c r="A52" s="215"/>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c r="A53" s="215"/>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c r="A54" s="215"/>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c r="A55" s="215"/>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c r="A56" s="215"/>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c r="A57" s="215"/>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c r="A58" s="215"/>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c r="A59" s="215"/>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c r="A60" s="215"/>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c r="A61" s="215"/>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c r="A62" s="215"/>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c r="A63" s="215"/>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c r="A64" s="215"/>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c r="A65" s="215"/>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c r="A66" s="215"/>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c r="A67" s="215"/>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c r="A68" s="215"/>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c r="A69" s="360"/>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c r="A70" s="215"/>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c r="A71" s="215"/>
      <c r="B71" s="363">
        <v>22</v>
      </c>
      <c r="C71" s="1818">
        <v>42705</v>
      </c>
      <c r="D71" s="1819"/>
      <c r="E71" s="1819"/>
      <c r="F71" s="1819"/>
      <c r="G71" s="1815"/>
      <c r="H71" s="1816"/>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c r="A1" s="2"/>
      <c r="B1" s="1717" t="s">
        <v>320</v>
      </c>
      <c r="C1" s="1717"/>
      <c r="D1" s="1717"/>
      <c r="E1" s="1717"/>
      <c r="F1" s="1717"/>
      <c r="G1" s="1717"/>
      <c r="H1" s="1717"/>
      <c r="I1" s="214"/>
      <c r="J1" s="214"/>
      <c r="K1" s="214"/>
      <c r="L1" s="214"/>
      <c r="M1" s="214"/>
      <c r="N1" s="214"/>
      <c r="O1" s="214"/>
      <c r="P1" s="214"/>
      <c r="Q1" s="214"/>
      <c r="R1" s="214"/>
      <c r="S1" s="214"/>
      <c r="T1" s="214"/>
      <c r="U1" s="214"/>
      <c r="V1" s="214"/>
      <c r="W1" s="214"/>
      <c r="X1" s="260"/>
      <c r="Y1" s="218"/>
      <c r="Z1" s="218"/>
      <c r="AA1" s="218"/>
      <c r="AB1" s="218"/>
      <c r="AC1" s="218"/>
      <c r="AD1" s="218"/>
      <c r="AE1" s="218"/>
      <c r="AF1" s="218"/>
      <c r="AG1" s="2"/>
    </row>
    <row r="2" spans="1:33" ht="6" customHeight="1">
      <c r="A2" s="2"/>
      <c r="B2" s="1639"/>
      <c r="C2" s="1639"/>
      <c r="D2" s="1639"/>
      <c r="E2" s="16"/>
      <c r="F2" s="16"/>
      <c r="G2" s="16"/>
      <c r="H2" s="16"/>
      <c r="I2" s="16"/>
      <c r="J2" s="212"/>
      <c r="K2" s="212"/>
      <c r="L2" s="212"/>
      <c r="M2" s="212"/>
      <c r="N2" s="212"/>
      <c r="O2" s="212"/>
      <c r="P2" s="212"/>
      <c r="Q2" s="212"/>
      <c r="R2" s="212"/>
      <c r="S2" s="212"/>
      <c r="T2" s="212"/>
      <c r="U2" s="212"/>
      <c r="V2" s="212"/>
      <c r="W2" s="212"/>
      <c r="X2" s="212"/>
      <c r="Y2" s="212"/>
      <c r="Z2" s="4"/>
      <c r="AA2" s="4"/>
      <c r="AB2" s="4"/>
      <c r="AC2" s="4"/>
      <c r="AD2" s="4"/>
      <c r="AE2" s="4"/>
      <c r="AF2" s="4"/>
      <c r="AG2" s="223"/>
    </row>
    <row r="3" spans="1:33" ht="12" customHeight="1">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3"/>
    </row>
    <row r="4" spans="1:33" s="7" customFormat="1" ht="13.5" customHeight="1">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2"/>
    </row>
    <row r="5" spans="1:33" ht="3.75" customHeight="1">
      <c r="A5" s="2"/>
      <c r="B5" s="4"/>
      <c r="C5" s="8"/>
      <c r="D5" s="8"/>
      <c r="E5" s="8"/>
      <c r="F5" s="1820"/>
      <c r="G5" s="1820"/>
      <c r="H5" s="1820"/>
      <c r="I5" s="1820"/>
      <c r="J5" s="1820"/>
      <c r="K5" s="1820"/>
      <c r="L5" s="1820"/>
      <c r="M5" s="8"/>
      <c r="N5" s="8"/>
      <c r="O5" s="8"/>
      <c r="P5" s="8"/>
      <c r="Q5" s="8"/>
      <c r="R5" s="3"/>
      <c r="S5" s="3"/>
      <c r="T5" s="3"/>
      <c r="U5" s="61"/>
      <c r="V5" s="3"/>
      <c r="W5" s="3"/>
      <c r="X5" s="3"/>
      <c r="Y5" s="3"/>
      <c r="Z5" s="3"/>
      <c r="AA5" s="3"/>
      <c r="AB5" s="3"/>
      <c r="AC5" s="3"/>
      <c r="AD5" s="3"/>
      <c r="AE5" s="3"/>
      <c r="AF5" s="4"/>
      <c r="AG5" s="223"/>
    </row>
    <row r="6" spans="1:33" ht="9.75" customHeight="1">
      <c r="A6" s="2"/>
      <c r="B6" s="4"/>
      <c r="C6" s="8"/>
      <c r="D6" s="8"/>
      <c r="E6" s="10"/>
      <c r="F6" s="1817"/>
      <c r="G6" s="1817"/>
      <c r="H6" s="1817"/>
      <c r="I6" s="1817"/>
      <c r="J6" s="1817"/>
      <c r="K6" s="1817"/>
      <c r="L6" s="1817"/>
      <c r="M6" s="1817"/>
      <c r="N6" s="1817"/>
      <c r="O6" s="1817"/>
      <c r="P6" s="1817"/>
      <c r="Q6" s="1817"/>
      <c r="R6" s="1817"/>
      <c r="S6" s="1817"/>
      <c r="T6" s="1817"/>
      <c r="U6" s="1817"/>
      <c r="V6" s="1817"/>
      <c r="W6" s="10"/>
      <c r="X6" s="1817"/>
      <c r="Y6" s="1817"/>
      <c r="Z6" s="1817"/>
      <c r="AA6" s="1817"/>
      <c r="AB6" s="1817"/>
      <c r="AC6" s="1817"/>
      <c r="AD6" s="1817"/>
      <c r="AE6" s="10"/>
      <c r="AF6" s="4"/>
      <c r="AG6" s="223"/>
    </row>
    <row r="7" spans="1:33" ht="12.75" customHeight="1">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3"/>
    </row>
    <row r="8" spans="1:33" s="50" customFormat="1" ht="13.5" hidden="1" customHeight="1">
      <c r="A8" s="47"/>
      <c r="B8" s="48"/>
      <c r="C8" s="1821"/>
      <c r="D8" s="1821"/>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7"/>
    </row>
    <row r="9" spans="1:33" s="50" customFormat="1" ht="6" hidden="1" customHeight="1">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7"/>
    </row>
    <row r="10" spans="1:33" s="62" customFormat="1" ht="15" customHeight="1">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4"/>
    </row>
    <row r="11" spans="1:33" ht="12" customHeight="1">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3"/>
    </row>
    <row r="12" spans="1:33" ht="12" customHeight="1">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3"/>
    </row>
    <row r="13" spans="1:33" ht="12" customHeight="1">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3"/>
    </row>
    <row r="14" spans="1:33" ht="12" customHeight="1">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3"/>
    </row>
    <row r="15" spans="1:33" ht="12" customHeight="1">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3"/>
    </row>
    <row r="16" spans="1:33" ht="12" customHeight="1">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3"/>
    </row>
    <row r="17" spans="1:33" ht="12" customHeight="1">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3"/>
    </row>
    <row r="18" spans="1:33" ht="12" customHeight="1">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3"/>
    </row>
    <row r="19" spans="1:33" ht="12" customHeight="1">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3"/>
    </row>
    <row r="20" spans="1:33" ht="12" customHeight="1">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3"/>
    </row>
    <row r="21" spans="1:33" ht="12" customHeight="1">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3"/>
    </row>
    <row r="22" spans="1:33" ht="12" customHeight="1">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3"/>
    </row>
    <row r="23" spans="1:33" ht="12" customHeight="1">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3"/>
    </row>
    <row r="24" spans="1:33" ht="12" customHeight="1">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3"/>
    </row>
    <row r="25" spans="1:33" ht="12" customHeight="1">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3"/>
    </row>
    <row r="26" spans="1:33" ht="12" customHeight="1">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3"/>
    </row>
    <row r="27" spans="1:33" ht="12" customHeight="1">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3"/>
    </row>
    <row r="28" spans="1:33" ht="12" customHeight="1">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3"/>
    </row>
    <row r="29" spans="1:33" ht="12" customHeight="1">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3"/>
    </row>
    <row r="30" spans="1:33" ht="12" customHeight="1">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3"/>
    </row>
    <row r="31" spans="1:33" ht="6" customHeight="1">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3"/>
    </row>
    <row r="32" spans="1:33" ht="6" customHeight="1">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3"/>
    </row>
    <row r="33" spans="1:33" ht="9" customHeight="1">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3"/>
    </row>
    <row r="34" spans="1:33" ht="12.75" customHeight="1">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3"/>
    </row>
    <row r="35" spans="1:33" ht="12.75" customHeight="1">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3"/>
    </row>
    <row r="36" spans="1:33" ht="15.75" customHeight="1">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3"/>
    </row>
    <row r="37" spans="1:33" ht="20.25" customHeight="1">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3"/>
    </row>
    <row r="38" spans="1:33" ht="15.75" customHeight="1">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3"/>
    </row>
    <row r="39" spans="1:33" ht="12.75" customHeight="1">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3"/>
    </row>
    <row r="40" spans="1:33" ht="12" customHeight="1">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3"/>
    </row>
    <row r="41" spans="1:33" ht="12.75" customHeight="1">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3"/>
    </row>
    <row r="42" spans="1:33" ht="12.75" customHeight="1">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3"/>
    </row>
    <row r="43" spans="1:33" ht="9" customHeight="1">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3"/>
    </row>
    <row r="44" spans="1:33" ht="19.5" customHeight="1">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3"/>
    </row>
    <row r="45" spans="1:33" ht="13.5" customHeight="1">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3"/>
    </row>
    <row r="46" spans="1:33" ht="3.75" customHeight="1">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3"/>
    </row>
    <row r="47" spans="1:33" ht="11.25" customHeight="1">
      <c r="A47" s="2"/>
      <c r="B47" s="4"/>
      <c r="C47" s="8"/>
      <c r="D47" s="8"/>
      <c r="E47" s="10"/>
      <c r="F47" s="1817"/>
      <c r="G47" s="1817"/>
      <c r="H47" s="1817"/>
      <c r="I47" s="1817"/>
      <c r="J47" s="1817"/>
      <c r="K47" s="1817"/>
      <c r="L47" s="1817"/>
      <c r="M47" s="1817"/>
      <c r="N47" s="1817"/>
      <c r="O47" s="1817"/>
      <c r="P47" s="1817"/>
      <c r="Q47" s="1817"/>
      <c r="R47" s="1817"/>
      <c r="S47" s="1817"/>
      <c r="T47" s="1817"/>
      <c r="U47" s="1817"/>
      <c r="V47" s="1817"/>
      <c r="W47" s="10"/>
      <c r="X47" s="1817"/>
      <c r="Y47" s="1817"/>
      <c r="Z47" s="1817"/>
      <c r="AA47" s="1817"/>
      <c r="AB47" s="1817"/>
      <c r="AC47" s="1817"/>
      <c r="AD47" s="1817"/>
      <c r="AE47" s="10"/>
      <c r="AF47" s="4"/>
      <c r="AG47" s="223"/>
    </row>
    <row r="48" spans="1:33" ht="12.75" customHeight="1">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3"/>
    </row>
    <row r="49" spans="1:33" ht="6" customHeight="1">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3"/>
    </row>
    <row r="50" spans="1:33" s="50" customFormat="1" ht="12" customHeight="1">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7"/>
    </row>
    <row r="51" spans="1:33" ht="12" customHeight="1">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3"/>
    </row>
    <row r="52" spans="1:33" ht="12" customHeight="1">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3"/>
    </row>
    <row r="53" spans="1:33" ht="12" customHeight="1">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3"/>
    </row>
    <row r="54" spans="1:33" ht="12" customHeight="1">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3"/>
    </row>
    <row r="55" spans="1:33" ht="12" customHeight="1">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3"/>
    </row>
    <row r="56" spans="1:33" ht="12" customHeight="1">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3"/>
    </row>
    <row r="57" spans="1:33" ht="12" customHeight="1">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3"/>
    </row>
    <row r="58" spans="1:33" ht="12" customHeight="1">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3"/>
    </row>
    <row r="59" spans="1:33" ht="12" customHeight="1">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3"/>
    </row>
    <row r="60" spans="1:33" ht="12" customHeight="1">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3"/>
    </row>
    <row r="61" spans="1:33" ht="12" customHeight="1">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3"/>
    </row>
    <row r="62" spans="1:33" ht="12" customHeight="1">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3"/>
    </row>
    <row r="63" spans="1:33" ht="12" customHeight="1">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3"/>
    </row>
    <row r="64" spans="1:33" ht="12" customHeight="1">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3"/>
    </row>
    <row r="65" spans="1:33" ht="12" customHeight="1">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3"/>
    </row>
    <row r="66" spans="1:33" ht="12" customHeight="1">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3"/>
    </row>
    <row r="67" spans="1:33" ht="12" customHeight="1">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3"/>
    </row>
    <row r="68" spans="1:33" ht="12" customHeight="1">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3"/>
    </row>
    <row r="69" spans="1:33" ht="12" customHeight="1">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3"/>
    </row>
    <row r="70" spans="1:33" ht="12" customHeight="1">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3"/>
    </row>
    <row r="71" spans="1:33" s="67" customFormat="1" ht="9.75" customHeight="1">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1"/>
    </row>
    <row r="72" spans="1:33" ht="11.25" customHeight="1">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3"/>
    </row>
    <row r="73" spans="1:33" ht="13.5" customHeight="1">
      <c r="A73" s="2"/>
      <c r="B73" s="1"/>
      <c r="C73" s="1"/>
      <c r="D73" s="1"/>
      <c r="I73" s="4"/>
      <c r="J73" s="4"/>
      <c r="K73" s="4"/>
      <c r="L73" s="4"/>
      <c r="M73" s="4"/>
      <c r="N73" s="4"/>
      <c r="O73" s="4"/>
      <c r="P73" s="4"/>
      <c r="Q73" s="4"/>
      <c r="R73" s="4"/>
      <c r="S73" s="4"/>
      <c r="T73" s="4"/>
      <c r="U73" s="4"/>
      <c r="V73" s="68"/>
      <c r="W73" s="4"/>
      <c r="X73" s="4"/>
      <c r="Y73" s="4"/>
      <c r="Z73" s="1572">
        <v>42705</v>
      </c>
      <c r="AA73" s="1572"/>
      <c r="AB73" s="1572"/>
      <c r="AC73" s="1572"/>
      <c r="AD73" s="1572"/>
      <c r="AE73" s="1572"/>
      <c r="AF73" s="363">
        <v>23</v>
      </c>
      <c r="AG73" s="223"/>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25" workbookViewId="0"/>
  </sheetViews>
  <sheetFormatPr defaultRowHeight="12.75"/>
  <cols>
    <col min="1" max="1" width="3.28515625" customWidth="1"/>
    <col min="2" max="3" width="2.5703125" customWidth="1"/>
    <col min="4" max="4" width="90.5703125" customWidth="1"/>
    <col min="5" max="5" width="3.28515625" customWidth="1"/>
  </cols>
  <sheetData>
    <row r="1" spans="1:5" ht="13.5" customHeight="1">
      <c r="A1" s="331"/>
      <c r="B1" s="331"/>
      <c r="C1" s="331"/>
      <c r="D1" s="331"/>
      <c r="E1" s="331"/>
    </row>
    <row r="2" spans="1:5" ht="13.5" customHeight="1">
      <c r="A2" s="331"/>
      <c r="B2" s="331"/>
      <c r="C2" s="331"/>
      <c r="D2" s="331"/>
      <c r="E2" s="331"/>
    </row>
    <row r="3" spans="1:5" ht="13.5" customHeight="1">
      <c r="A3" s="331"/>
      <c r="B3" s="331"/>
      <c r="C3" s="331"/>
      <c r="D3" s="331"/>
      <c r="E3" s="331"/>
    </row>
    <row r="4" spans="1:5" s="7" customFormat="1" ht="13.5" customHeight="1">
      <c r="A4" s="331"/>
      <c r="B4" s="331"/>
      <c r="C4" s="331"/>
      <c r="D4" s="331"/>
      <c r="E4" s="331"/>
    </row>
    <row r="5" spans="1:5" ht="13.5" customHeight="1">
      <c r="A5" s="331"/>
      <c r="B5" s="331"/>
      <c r="C5" s="331"/>
      <c r="D5" s="331"/>
      <c r="E5" s="331"/>
    </row>
    <row r="6" spans="1:5" ht="13.5" customHeight="1">
      <c r="A6" s="331"/>
      <c r="B6" s="331"/>
      <c r="C6" s="331"/>
      <c r="D6" s="331"/>
      <c r="E6" s="331"/>
    </row>
    <row r="7" spans="1:5" ht="13.5" customHeight="1">
      <c r="A7" s="331"/>
      <c r="B7" s="331"/>
      <c r="C7" s="331"/>
      <c r="D7" s="331"/>
      <c r="E7" s="331"/>
    </row>
    <row r="8" spans="1:5" ht="13.5" customHeight="1">
      <c r="A8" s="331"/>
      <c r="B8" s="331"/>
      <c r="C8" s="331"/>
      <c r="D8" s="331"/>
      <c r="E8" s="331"/>
    </row>
    <row r="9" spans="1:5" ht="13.5" customHeight="1">
      <c r="A9" s="331"/>
      <c r="B9" s="331"/>
      <c r="C9" s="331"/>
      <c r="D9" s="331"/>
      <c r="E9" s="331"/>
    </row>
    <row r="10" spans="1:5" ht="13.5" customHeight="1">
      <c r="A10" s="331"/>
      <c r="B10" s="331"/>
      <c r="C10" s="331"/>
      <c r="D10" s="331"/>
      <c r="E10" s="331"/>
    </row>
    <row r="11" spans="1:5" ht="13.5" customHeight="1">
      <c r="A11" s="331"/>
      <c r="B11" s="331"/>
      <c r="C11" s="331"/>
      <c r="D11" s="331"/>
      <c r="E11" s="331"/>
    </row>
    <row r="12" spans="1:5" ht="13.5" customHeight="1">
      <c r="A12" s="331"/>
      <c r="B12" s="331"/>
      <c r="C12" s="331"/>
      <c r="D12" s="331"/>
      <c r="E12" s="331"/>
    </row>
    <row r="13" spans="1:5" ht="13.5" customHeight="1">
      <c r="A13" s="331"/>
      <c r="B13" s="331"/>
      <c r="C13" s="331"/>
      <c r="D13" s="331"/>
      <c r="E13" s="331"/>
    </row>
    <row r="14" spans="1:5" ht="13.5" customHeight="1">
      <c r="A14" s="331"/>
      <c r="B14" s="331"/>
      <c r="C14" s="331"/>
      <c r="D14" s="331"/>
      <c r="E14" s="331"/>
    </row>
    <row r="15" spans="1:5" ht="13.5" customHeight="1">
      <c r="A15" s="331"/>
      <c r="B15" s="331"/>
      <c r="C15" s="331"/>
      <c r="D15" s="331"/>
      <c r="E15" s="331"/>
    </row>
    <row r="16" spans="1:5" ht="13.5" customHeight="1">
      <c r="A16" s="331"/>
      <c r="B16" s="331"/>
      <c r="C16" s="331"/>
      <c r="D16" s="331"/>
      <c r="E16" s="331"/>
    </row>
    <row r="17" spans="1:5" ht="13.5" customHeight="1">
      <c r="A17" s="331"/>
      <c r="B17" s="331"/>
      <c r="C17" s="331"/>
      <c r="D17" s="331"/>
      <c r="E17" s="331"/>
    </row>
    <row r="18" spans="1:5" ht="13.5" customHeight="1">
      <c r="A18" s="331"/>
      <c r="B18" s="331"/>
      <c r="C18" s="331"/>
      <c r="D18" s="331"/>
      <c r="E18" s="331"/>
    </row>
    <row r="19" spans="1:5" ht="13.5" customHeight="1">
      <c r="A19" s="331"/>
      <c r="B19" s="331"/>
      <c r="C19" s="331"/>
      <c r="D19" s="331"/>
      <c r="E19" s="331"/>
    </row>
    <row r="20" spans="1:5" ht="13.5" customHeight="1">
      <c r="A20" s="331"/>
      <c r="B20" s="331"/>
      <c r="C20" s="331"/>
      <c r="D20" s="331"/>
      <c r="E20" s="331"/>
    </row>
    <row r="21" spans="1:5" ht="13.5" customHeight="1">
      <c r="A21" s="331"/>
      <c r="B21" s="331"/>
      <c r="C21" s="331"/>
      <c r="D21" s="331"/>
      <c r="E21" s="331"/>
    </row>
    <row r="22" spans="1:5" ht="13.5" customHeight="1">
      <c r="A22" s="331"/>
      <c r="B22" s="331"/>
      <c r="C22" s="331"/>
      <c r="D22" s="331"/>
      <c r="E22" s="331"/>
    </row>
    <row r="23" spans="1:5" ht="13.5" customHeight="1">
      <c r="A23" s="331"/>
      <c r="B23" s="331"/>
      <c r="C23" s="331"/>
      <c r="D23" s="331"/>
      <c r="E23" s="331"/>
    </row>
    <row r="24" spans="1:5" ht="13.5" customHeight="1">
      <c r="A24" s="331"/>
      <c r="B24" s="331"/>
      <c r="C24" s="331"/>
      <c r="D24" s="331"/>
      <c r="E24" s="331"/>
    </row>
    <row r="25" spans="1:5" ht="13.5" customHeight="1">
      <c r="A25" s="331"/>
      <c r="B25" s="331"/>
      <c r="C25" s="331"/>
      <c r="D25" s="331"/>
      <c r="E25" s="331"/>
    </row>
    <row r="26" spans="1:5" ht="13.5" customHeight="1">
      <c r="A26" s="331"/>
      <c r="B26" s="331"/>
      <c r="C26" s="331"/>
      <c r="D26" s="331"/>
      <c r="E26" s="331"/>
    </row>
    <row r="27" spans="1:5" ht="13.5" customHeight="1">
      <c r="A27" s="331"/>
      <c r="B27" s="331"/>
      <c r="C27" s="331"/>
      <c r="D27" s="331"/>
      <c r="E27" s="331"/>
    </row>
    <row r="28" spans="1:5" ht="13.5" customHeight="1">
      <c r="A28" s="331"/>
      <c r="B28" s="331"/>
      <c r="C28" s="331"/>
      <c r="D28" s="331"/>
      <c r="E28" s="331"/>
    </row>
    <row r="29" spans="1:5" ht="13.5" customHeight="1">
      <c r="A29" s="331"/>
      <c r="B29" s="331"/>
      <c r="C29" s="331"/>
      <c r="D29" s="331"/>
      <c r="E29" s="331"/>
    </row>
    <row r="30" spans="1:5" ht="13.5" customHeight="1">
      <c r="A30" s="331"/>
      <c r="B30" s="331"/>
      <c r="C30" s="331"/>
      <c r="D30" s="331"/>
      <c r="E30" s="331"/>
    </row>
    <row r="31" spans="1:5" ht="13.5" customHeight="1">
      <c r="A31" s="331"/>
      <c r="B31" s="331"/>
      <c r="C31" s="331"/>
      <c r="D31" s="331"/>
      <c r="E31" s="331"/>
    </row>
    <row r="32" spans="1:5" ht="13.5" customHeight="1">
      <c r="A32" s="331"/>
      <c r="B32" s="331"/>
      <c r="C32" s="331"/>
      <c r="D32" s="331"/>
      <c r="E32" s="331"/>
    </row>
    <row r="33" spans="1:5" ht="13.5" customHeight="1">
      <c r="A33" s="331"/>
      <c r="B33" s="331"/>
      <c r="C33" s="331"/>
      <c r="D33" s="331"/>
      <c r="E33" s="331"/>
    </row>
    <row r="34" spans="1:5" ht="13.5" customHeight="1">
      <c r="A34" s="331"/>
      <c r="B34" s="331"/>
      <c r="C34" s="331"/>
      <c r="D34" s="331"/>
      <c r="E34" s="331"/>
    </row>
    <row r="35" spans="1:5" ht="13.5" customHeight="1">
      <c r="A35" s="331"/>
      <c r="B35" s="331"/>
      <c r="C35" s="331"/>
      <c r="D35" s="331"/>
      <c r="E35" s="331"/>
    </row>
    <row r="36" spans="1:5" ht="13.5" customHeight="1">
      <c r="A36" s="331"/>
      <c r="B36" s="331"/>
      <c r="C36" s="331"/>
      <c r="D36" s="331"/>
      <c r="E36" s="331"/>
    </row>
    <row r="37" spans="1:5" ht="13.5" customHeight="1">
      <c r="A37" s="331"/>
      <c r="B37" s="331"/>
      <c r="C37" s="331"/>
      <c r="D37" s="331"/>
      <c r="E37" s="331"/>
    </row>
    <row r="38" spans="1:5" ht="13.5" customHeight="1">
      <c r="A38" s="331"/>
      <c r="B38" s="331"/>
      <c r="C38" s="331"/>
      <c r="D38" s="331"/>
      <c r="E38" s="331"/>
    </row>
    <row r="39" spans="1:5" ht="13.5" customHeight="1">
      <c r="A39" s="331"/>
      <c r="B39" s="331"/>
      <c r="C39" s="331"/>
      <c r="D39" s="331"/>
      <c r="E39" s="331"/>
    </row>
    <row r="40" spans="1:5" ht="13.5" customHeight="1">
      <c r="A40" s="331"/>
      <c r="B40" s="331"/>
      <c r="C40" s="331"/>
      <c r="D40" s="331"/>
      <c r="E40" s="331"/>
    </row>
    <row r="41" spans="1:5" ht="18.75" customHeight="1">
      <c r="A41" s="331"/>
      <c r="B41" s="331" t="s">
        <v>316</v>
      </c>
      <c r="C41" s="331"/>
      <c r="D41" s="331"/>
      <c r="E41" s="331"/>
    </row>
    <row r="42" spans="1:5" ht="9" customHeight="1">
      <c r="A42" s="330"/>
      <c r="B42" s="373"/>
      <c r="C42" s="374"/>
      <c r="D42" s="375"/>
      <c r="E42" s="330"/>
    </row>
    <row r="43" spans="1:5" ht="13.5" customHeight="1">
      <c r="A43" s="330"/>
      <c r="B43" s="373"/>
      <c r="C43" s="370"/>
      <c r="D43" s="376" t="s">
        <v>313</v>
      </c>
      <c r="E43" s="330"/>
    </row>
    <row r="44" spans="1:5" ht="13.5" customHeight="1">
      <c r="A44" s="330"/>
      <c r="B44" s="373"/>
      <c r="C44" s="381"/>
      <c r="D44" s="588" t="s">
        <v>608</v>
      </c>
      <c r="E44" s="330"/>
    </row>
    <row r="45" spans="1:5" ht="13.5" customHeight="1">
      <c r="A45" s="330"/>
      <c r="B45" s="373"/>
      <c r="C45" s="377"/>
      <c r="D45" s="375"/>
      <c r="E45" s="330"/>
    </row>
    <row r="46" spans="1:5" ht="13.5" customHeight="1">
      <c r="A46" s="330"/>
      <c r="B46" s="373"/>
      <c r="C46" s="371"/>
      <c r="D46" s="376" t="s">
        <v>314</v>
      </c>
      <c r="E46" s="330"/>
    </row>
    <row r="47" spans="1:5" ht="13.5" customHeight="1">
      <c r="A47" s="330"/>
      <c r="B47" s="373"/>
      <c r="C47" s="374"/>
      <c r="D47" s="1007" t="s">
        <v>609</v>
      </c>
      <c r="E47" s="330"/>
    </row>
    <row r="48" spans="1:5" ht="13.5" customHeight="1">
      <c r="A48" s="330"/>
      <c r="B48" s="373"/>
      <c r="C48" s="374"/>
      <c r="D48" s="375"/>
      <c r="E48" s="330"/>
    </row>
    <row r="49" spans="1:5" ht="13.5" customHeight="1">
      <c r="A49" s="330"/>
      <c r="B49" s="373"/>
      <c r="C49" s="372"/>
      <c r="D49" s="376" t="s">
        <v>315</v>
      </c>
      <c r="E49" s="330"/>
    </row>
    <row r="50" spans="1:5" ht="13.5" customHeight="1">
      <c r="A50" s="330"/>
      <c r="B50" s="373"/>
      <c r="C50" s="374"/>
      <c r="D50" s="588" t="s">
        <v>490</v>
      </c>
      <c r="E50" s="330"/>
    </row>
    <row r="51" spans="1:5" ht="25.5" customHeight="1">
      <c r="A51" s="330"/>
      <c r="B51" s="378"/>
      <c r="C51" s="379"/>
      <c r="D51" s="380"/>
      <c r="E51" s="330"/>
    </row>
    <row r="52" spans="1:5">
      <c r="A52" s="330"/>
      <c r="B52" s="331"/>
      <c r="C52" s="333"/>
      <c r="D52" s="332"/>
      <c r="E52" s="330"/>
    </row>
    <row r="53" spans="1:5" s="93" customFormat="1">
      <c r="A53" s="330"/>
      <c r="B53" s="331"/>
      <c r="C53" s="333"/>
      <c r="D53" s="332"/>
      <c r="E53" s="330"/>
    </row>
    <row r="54" spans="1:5" ht="94.5" customHeight="1">
      <c r="A54" s="330"/>
      <c r="B54" s="331"/>
      <c r="C54" s="333"/>
      <c r="D54" s="332"/>
      <c r="E54" s="330"/>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6"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c r="A1" s="24"/>
      <c r="B1" s="1566" t="s">
        <v>304</v>
      </c>
      <c r="C1" s="1567"/>
      <c r="D1" s="1567"/>
      <c r="E1" s="1567"/>
      <c r="F1" s="25"/>
      <c r="G1" s="25"/>
      <c r="H1" s="25"/>
      <c r="I1" s="25"/>
      <c r="J1" s="25"/>
      <c r="K1" s="25"/>
      <c r="L1" s="25"/>
      <c r="M1" s="324"/>
      <c r="N1" s="324"/>
      <c r="O1" s="26"/>
    </row>
    <row r="2" spans="1:15" ht="8.25" customHeight="1">
      <c r="A2" s="24"/>
      <c r="B2" s="329"/>
      <c r="C2" s="325"/>
      <c r="D2" s="325"/>
      <c r="E2" s="325"/>
      <c r="F2" s="325"/>
      <c r="G2" s="325"/>
      <c r="H2" s="326"/>
      <c r="I2" s="326"/>
      <c r="J2" s="326"/>
      <c r="K2" s="326"/>
      <c r="L2" s="326"/>
      <c r="M2" s="326"/>
      <c r="N2" s="327"/>
      <c r="O2" s="28"/>
    </row>
    <row r="3" spans="1:15" s="32" customFormat="1" ht="11.25" customHeight="1">
      <c r="A3" s="29"/>
      <c r="B3" s="30"/>
      <c r="C3" s="1568" t="s">
        <v>54</v>
      </c>
      <c r="D3" s="1568"/>
      <c r="E3" s="1568"/>
      <c r="F3" s="1568"/>
      <c r="G3" s="1568"/>
      <c r="H3" s="1568"/>
      <c r="I3" s="1568"/>
      <c r="J3" s="1568"/>
      <c r="K3" s="1568"/>
      <c r="L3" s="1568"/>
      <c r="M3" s="1568"/>
      <c r="N3" s="328"/>
      <c r="O3" s="31"/>
    </row>
    <row r="4" spans="1:15" s="32" customFormat="1" ht="11.25">
      <c r="A4" s="29"/>
      <c r="B4" s="30"/>
      <c r="C4" s="1568"/>
      <c r="D4" s="1568"/>
      <c r="E4" s="1568"/>
      <c r="F4" s="1568"/>
      <c r="G4" s="1568"/>
      <c r="H4" s="1568"/>
      <c r="I4" s="1568"/>
      <c r="J4" s="1568"/>
      <c r="K4" s="1568"/>
      <c r="L4" s="1568"/>
      <c r="M4" s="1568"/>
      <c r="N4" s="328"/>
      <c r="O4" s="31"/>
    </row>
    <row r="5" spans="1:15" s="32" customFormat="1" ht="3" customHeight="1">
      <c r="A5" s="29"/>
      <c r="B5" s="30"/>
      <c r="C5" s="33"/>
      <c r="D5" s="33"/>
      <c r="E5" s="33"/>
      <c r="F5" s="33"/>
      <c r="G5" s="33"/>
      <c r="H5" s="33"/>
      <c r="I5" s="33"/>
      <c r="J5" s="30"/>
      <c r="K5" s="30"/>
      <c r="L5" s="30"/>
      <c r="M5" s="34"/>
      <c r="N5" s="328"/>
      <c r="O5" s="31"/>
    </row>
    <row r="6" spans="1:15" s="32" customFormat="1" ht="18" customHeight="1">
      <c r="A6" s="29"/>
      <c r="B6" s="30"/>
      <c r="C6" s="35"/>
      <c r="D6" s="1569" t="s">
        <v>427</v>
      </c>
      <c r="E6" s="1569"/>
      <c r="F6" s="1569"/>
      <c r="G6" s="1569"/>
      <c r="H6" s="1569"/>
      <c r="I6" s="1569"/>
      <c r="J6" s="1569"/>
      <c r="K6" s="1569"/>
      <c r="L6" s="1569"/>
      <c r="M6" s="1569"/>
      <c r="N6" s="328"/>
      <c r="O6" s="31"/>
    </row>
    <row r="7" spans="1:15" s="32" customFormat="1" ht="3" customHeight="1">
      <c r="A7" s="29"/>
      <c r="B7" s="30"/>
      <c r="C7" s="33"/>
      <c r="D7" s="33"/>
      <c r="E7" s="33"/>
      <c r="F7" s="33"/>
      <c r="G7" s="33"/>
      <c r="H7" s="33"/>
      <c r="I7" s="33"/>
      <c r="J7" s="30"/>
      <c r="K7" s="30"/>
      <c r="L7" s="30"/>
      <c r="M7" s="34"/>
      <c r="N7" s="328"/>
      <c r="O7" s="31"/>
    </row>
    <row r="8" spans="1:15" s="32" customFormat="1" ht="92.25" customHeight="1">
      <c r="A8" s="29"/>
      <c r="B8" s="30"/>
      <c r="C8" s="33"/>
      <c r="D8" s="1571" t="s">
        <v>428</v>
      </c>
      <c r="E8" s="1569"/>
      <c r="F8" s="1569"/>
      <c r="G8" s="1569"/>
      <c r="H8" s="1569"/>
      <c r="I8" s="1569"/>
      <c r="J8" s="1569"/>
      <c r="K8" s="1569"/>
      <c r="L8" s="1569"/>
      <c r="M8" s="1569"/>
      <c r="N8" s="328"/>
      <c r="O8" s="31"/>
    </row>
    <row r="9" spans="1:15" s="32" customFormat="1" ht="3" customHeight="1">
      <c r="A9" s="29"/>
      <c r="B9" s="30"/>
      <c r="C9" s="33"/>
      <c r="D9" s="33"/>
      <c r="E9" s="33"/>
      <c r="F9" s="33"/>
      <c r="G9" s="33"/>
      <c r="H9" s="33"/>
      <c r="I9" s="33"/>
      <c r="J9" s="30"/>
      <c r="K9" s="30"/>
      <c r="L9" s="30"/>
      <c r="M9" s="34"/>
      <c r="N9" s="328"/>
      <c r="O9" s="31"/>
    </row>
    <row r="10" spans="1:15" s="32" customFormat="1" ht="67.5" customHeight="1">
      <c r="A10" s="29"/>
      <c r="B10" s="30"/>
      <c r="C10" s="33"/>
      <c r="D10" s="1570" t="s">
        <v>429</v>
      </c>
      <c r="E10" s="1570"/>
      <c r="F10" s="1570"/>
      <c r="G10" s="1570"/>
      <c r="H10" s="1570"/>
      <c r="I10" s="1570"/>
      <c r="J10" s="1570"/>
      <c r="K10" s="1570"/>
      <c r="L10" s="1570"/>
      <c r="M10" s="1570"/>
      <c r="N10" s="328"/>
      <c r="O10" s="31"/>
    </row>
    <row r="11" spans="1:15" s="32" customFormat="1" ht="3" customHeight="1">
      <c r="A11" s="29"/>
      <c r="B11" s="30"/>
      <c r="C11" s="33"/>
      <c r="D11" s="210"/>
      <c r="E11" s="210"/>
      <c r="F11" s="210"/>
      <c r="G11" s="210"/>
      <c r="H11" s="210"/>
      <c r="I11" s="210"/>
      <c r="J11" s="210"/>
      <c r="K11" s="210"/>
      <c r="L11" s="210"/>
      <c r="M11" s="210"/>
      <c r="N11" s="328"/>
      <c r="O11" s="31"/>
    </row>
    <row r="12" spans="1:15" s="32" customFormat="1" ht="53.25" customHeight="1">
      <c r="A12" s="29"/>
      <c r="B12" s="30"/>
      <c r="C12" s="33"/>
      <c r="D12" s="1569" t="s">
        <v>430</v>
      </c>
      <c r="E12" s="1569"/>
      <c r="F12" s="1569"/>
      <c r="G12" s="1569"/>
      <c r="H12" s="1569"/>
      <c r="I12" s="1569"/>
      <c r="J12" s="1569"/>
      <c r="K12" s="1569"/>
      <c r="L12" s="1569"/>
      <c r="M12" s="1569"/>
      <c r="N12" s="328"/>
      <c r="O12" s="31"/>
    </row>
    <row r="13" spans="1:15" s="32" customFormat="1" ht="3" customHeight="1">
      <c r="A13" s="29"/>
      <c r="B13" s="30"/>
      <c r="C13" s="33"/>
      <c r="D13" s="210"/>
      <c r="E13" s="210"/>
      <c r="F13" s="210"/>
      <c r="G13" s="210"/>
      <c r="H13" s="210"/>
      <c r="I13" s="210"/>
      <c r="J13" s="210"/>
      <c r="K13" s="210"/>
      <c r="L13" s="210"/>
      <c r="M13" s="210"/>
      <c r="N13" s="328"/>
      <c r="O13" s="31"/>
    </row>
    <row r="14" spans="1:15" s="32" customFormat="1" ht="23.25" customHeight="1">
      <c r="A14" s="29"/>
      <c r="B14" s="30"/>
      <c r="C14" s="33"/>
      <c r="D14" s="1569" t="s">
        <v>431</v>
      </c>
      <c r="E14" s="1569"/>
      <c r="F14" s="1569"/>
      <c r="G14" s="1569"/>
      <c r="H14" s="1569"/>
      <c r="I14" s="1569"/>
      <c r="J14" s="1569"/>
      <c r="K14" s="1569"/>
      <c r="L14" s="1569"/>
      <c r="M14" s="1569"/>
      <c r="N14" s="328"/>
      <c r="O14" s="31"/>
    </row>
    <row r="15" spans="1:15" s="32" customFormat="1" ht="3" customHeight="1">
      <c r="A15" s="29"/>
      <c r="B15" s="30"/>
      <c r="C15" s="33"/>
      <c r="D15" s="210"/>
      <c r="E15" s="210"/>
      <c r="F15" s="210"/>
      <c r="G15" s="210"/>
      <c r="H15" s="210"/>
      <c r="I15" s="210"/>
      <c r="J15" s="210"/>
      <c r="K15" s="210"/>
      <c r="L15" s="210"/>
      <c r="M15" s="210"/>
      <c r="N15" s="328"/>
      <c r="O15" s="31"/>
    </row>
    <row r="16" spans="1:15" s="32" customFormat="1" ht="23.25" customHeight="1">
      <c r="A16" s="29"/>
      <c r="B16" s="30"/>
      <c r="C16" s="33"/>
      <c r="D16" s="1569" t="s">
        <v>432</v>
      </c>
      <c r="E16" s="1569"/>
      <c r="F16" s="1569"/>
      <c r="G16" s="1569"/>
      <c r="H16" s="1569"/>
      <c r="I16" s="1569"/>
      <c r="J16" s="1569"/>
      <c r="K16" s="1569"/>
      <c r="L16" s="1569"/>
      <c r="M16" s="1569"/>
      <c r="N16" s="328"/>
      <c r="O16" s="31"/>
    </row>
    <row r="17" spans="1:19" s="32" customFormat="1" ht="3" customHeight="1">
      <c r="A17" s="29"/>
      <c r="B17" s="30"/>
      <c r="C17" s="33"/>
      <c r="D17" s="210"/>
      <c r="E17" s="210"/>
      <c r="F17" s="210"/>
      <c r="G17" s="210"/>
      <c r="H17" s="210"/>
      <c r="I17" s="210"/>
      <c r="J17" s="210"/>
      <c r="K17" s="210"/>
      <c r="L17" s="210"/>
      <c r="M17" s="210"/>
      <c r="N17" s="328"/>
      <c r="O17" s="31"/>
    </row>
    <row r="18" spans="1:19" s="32" customFormat="1" ht="23.25" customHeight="1">
      <c r="A18" s="29"/>
      <c r="B18" s="30"/>
      <c r="C18" s="33"/>
      <c r="D18" s="1571" t="s">
        <v>433</v>
      </c>
      <c r="E18" s="1569"/>
      <c r="F18" s="1569"/>
      <c r="G18" s="1569"/>
      <c r="H18" s="1569"/>
      <c r="I18" s="1569"/>
      <c r="J18" s="1569"/>
      <c r="K18" s="1569"/>
      <c r="L18" s="1569"/>
      <c r="M18" s="1569"/>
      <c r="N18" s="328"/>
      <c r="O18" s="31"/>
    </row>
    <row r="19" spans="1:19" s="32" customFormat="1" ht="3" customHeight="1">
      <c r="A19" s="29"/>
      <c r="B19" s="30"/>
      <c r="C19" s="33"/>
      <c r="D19" s="210"/>
      <c r="E19" s="210"/>
      <c r="F19" s="210"/>
      <c r="G19" s="210"/>
      <c r="H19" s="210"/>
      <c r="I19" s="210"/>
      <c r="J19" s="210"/>
      <c r="K19" s="210"/>
      <c r="L19" s="210"/>
      <c r="M19" s="210"/>
      <c r="N19" s="328"/>
      <c r="O19" s="31"/>
    </row>
    <row r="20" spans="1:19" s="32" customFormat="1" ht="14.25" customHeight="1">
      <c r="A20" s="29"/>
      <c r="B20" s="30"/>
      <c r="C20" s="33"/>
      <c r="D20" s="1569" t="s">
        <v>434</v>
      </c>
      <c r="E20" s="1569"/>
      <c r="F20" s="1569"/>
      <c r="G20" s="1569"/>
      <c r="H20" s="1569"/>
      <c r="I20" s="1569"/>
      <c r="J20" s="1569"/>
      <c r="K20" s="1569"/>
      <c r="L20" s="1569"/>
      <c r="M20" s="1569"/>
      <c r="N20" s="328"/>
      <c r="O20" s="31"/>
    </row>
    <row r="21" spans="1:19" s="32" customFormat="1" ht="3" customHeight="1">
      <c r="A21" s="29"/>
      <c r="B21" s="30"/>
      <c r="C21" s="33"/>
      <c r="D21" s="210"/>
      <c r="E21" s="210"/>
      <c r="F21" s="210"/>
      <c r="G21" s="210"/>
      <c r="H21" s="210"/>
      <c r="I21" s="210"/>
      <c r="J21" s="210"/>
      <c r="K21" s="210"/>
      <c r="L21" s="210"/>
      <c r="M21" s="210"/>
      <c r="N21" s="328"/>
      <c r="O21" s="31"/>
    </row>
    <row r="22" spans="1:19" s="32" customFormat="1" ht="32.25" customHeight="1">
      <c r="A22" s="29"/>
      <c r="B22" s="30"/>
      <c r="C22" s="33"/>
      <c r="D22" s="1569" t="s">
        <v>435</v>
      </c>
      <c r="E22" s="1569"/>
      <c r="F22" s="1569"/>
      <c r="G22" s="1569"/>
      <c r="H22" s="1569"/>
      <c r="I22" s="1569"/>
      <c r="J22" s="1569"/>
      <c r="K22" s="1569"/>
      <c r="L22" s="1569"/>
      <c r="M22" s="1569"/>
      <c r="N22" s="328"/>
      <c r="O22" s="31"/>
    </row>
    <row r="23" spans="1:19" s="32" customFormat="1" ht="3" customHeight="1">
      <c r="A23" s="29"/>
      <c r="B23" s="30"/>
      <c r="C23" s="33"/>
      <c r="D23" s="210"/>
      <c r="E23" s="210"/>
      <c r="F23" s="210"/>
      <c r="G23" s="210"/>
      <c r="H23" s="210"/>
      <c r="I23" s="210"/>
      <c r="J23" s="210"/>
      <c r="K23" s="210"/>
      <c r="L23" s="210"/>
      <c r="M23" s="210"/>
      <c r="N23" s="328"/>
      <c r="O23" s="31"/>
    </row>
    <row r="24" spans="1:19" s="32" customFormat="1" ht="81.75" customHeight="1">
      <c r="A24" s="29"/>
      <c r="B24" s="30"/>
      <c r="C24" s="33"/>
      <c r="D24" s="1569" t="s">
        <v>289</v>
      </c>
      <c r="E24" s="1569"/>
      <c r="F24" s="1569"/>
      <c r="G24" s="1569"/>
      <c r="H24" s="1569"/>
      <c r="I24" s="1569"/>
      <c r="J24" s="1569"/>
      <c r="K24" s="1569"/>
      <c r="L24" s="1569"/>
      <c r="M24" s="1569"/>
      <c r="N24" s="328"/>
      <c r="O24" s="31"/>
    </row>
    <row r="25" spans="1:19" s="32" customFormat="1" ht="3" customHeight="1">
      <c r="A25" s="29"/>
      <c r="B25" s="30"/>
      <c r="C25" s="33"/>
      <c r="D25" s="210"/>
      <c r="E25" s="210"/>
      <c r="F25" s="210"/>
      <c r="G25" s="210"/>
      <c r="H25" s="210"/>
      <c r="I25" s="210"/>
      <c r="J25" s="210"/>
      <c r="K25" s="210"/>
      <c r="L25" s="210"/>
      <c r="M25" s="210"/>
      <c r="N25" s="328"/>
      <c r="O25" s="31"/>
    </row>
    <row r="26" spans="1:19" s="32" customFormat="1" ht="105.75" customHeight="1">
      <c r="A26" s="29"/>
      <c r="B26" s="30"/>
      <c r="C26" s="33"/>
      <c r="D26" s="1574" t="s">
        <v>401</v>
      </c>
      <c r="E26" s="1574"/>
      <c r="F26" s="1574"/>
      <c r="G26" s="1574"/>
      <c r="H26" s="1574"/>
      <c r="I26" s="1574"/>
      <c r="J26" s="1574"/>
      <c r="K26" s="1574"/>
      <c r="L26" s="1574"/>
      <c r="M26" s="1574"/>
      <c r="N26" s="328"/>
      <c r="O26" s="31"/>
    </row>
    <row r="27" spans="1:19" s="32" customFormat="1" ht="3" customHeight="1">
      <c r="A27" s="29"/>
      <c r="B27" s="30"/>
      <c r="C27" s="33"/>
      <c r="D27" s="44"/>
      <c r="E27" s="44"/>
      <c r="F27" s="44"/>
      <c r="G27" s="44"/>
      <c r="H27" s="44"/>
      <c r="I27" s="44"/>
      <c r="J27" s="45"/>
      <c r="K27" s="45"/>
      <c r="L27" s="45"/>
      <c r="M27" s="46"/>
      <c r="N27" s="328"/>
      <c r="O27" s="31"/>
    </row>
    <row r="28" spans="1:19" s="32" customFormat="1" ht="57" customHeight="1">
      <c r="A28" s="29"/>
      <c r="B28" s="30"/>
      <c r="C28" s="35"/>
      <c r="D28" s="1569" t="s">
        <v>53</v>
      </c>
      <c r="E28" s="1577"/>
      <c r="F28" s="1577"/>
      <c r="G28" s="1577"/>
      <c r="H28" s="1577"/>
      <c r="I28" s="1577"/>
      <c r="J28" s="1577"/>
      <c r="K28" s="1577"/>
      <c r="L28" s="1577"/>
      <c r="M28" s="1577"/>
      <c r="N28" s="328"/>
      <c r="O28" s="31"/>
      <c r="S28" s="32" t="s">
        <v>34</v>
      </c>
    </row>
    <row r="29" spans="1:19" s="32" customFormat="1" ht="3" customHeight="1">
      <c r="A29" s="29"/>
      <c r="B29" s="30"/>
      <c r="C29" s="35"/>
      <c r="D29" s="211"/>
      <c r="E29" s="211"/>
      <c r="F29" s="211"/>
      <c r="G29" s="211"/>
      <c r="H29" s="211"/>
      <c r="I29" s="211"/>
      <c r="J29" s="211"/>
      <c r="K29" s="211"/>
      <c r="L29" s="211"/>
      <c r="M29" s="211"/>
      <c r="N29" s="328"/>
      <c r="O29" s="31"/>
    </row>
    <row r="30" spans="1:19" s="32" customFormat="1" ht="34.5" customHeight="1">
      <c r="A30" s="29"/>
      <c r="B30" s="30"/>
      <c r="C30" s="35"/>
      <c r="D30" s="1569" t="s">
        <v>52</v>
      </c>
      <c r="E30" s="1577"/>
      <c r="F30" s="1577"/>
      <c r="G30" s="1577"/>
      <c r="H30" s="1577"/>
      <c r="I30" s="1577"/>
      <c r="J30" s="1577"/>
      <c r="K30" s="1577"/>
      <c r="L30" s="1577"/>
      <c r="M30" s="1577"/>
      <c r="N30" s="328"/>
      <c r="O30" s="31"/>
    </row>
    <row r="31" spans="1:19" s="32" customFormat="1" ht="30.75" customHeight="1">
      <c r="A31" s="29"/>
      <c r="B31" s="30"/>
      <c r="C31" s="37"/>
      <c r="D31" s="72"/>
      <c r="E31" s="72"/>
      <c r="F31" s="72"/>
      <c r="G31" s="72"/>
      <c r="H31" s="72"/>
      <c r="I31" s="72"/>
      <c r="J31" s="72"/>
      <c r="K31" s="72"/>
      <c r="L31" s="72"/>
      <c r="M31" s="72"/>
      <c r="N31" s="328"/>
      <c r="O31" s="31"/>
    </row>
    <row r="32" spans="1:19" s="32" customFormat="1" ht="13.5" customHeight="1">
      <c r="A32" s="29"/>
      <c r="B32" s="30"/>
      <c r="C32" s="37"/>
      <c r="D32" s="316"/>
      <c r="E32" s="316"/>
      <c r="F32" s="316"/>
      <c r="G32" s="317"/>
      <c r="H32" s="318" t="s">
        <v>17</v>
      </c>
      <c r="I32" s="315"/>
      <c r="J32" s="40"/>
      <c r="K32" s="317"/>
      <c r="L32" s="318" t="s">
        <v>24</v>
      </c>
      <c r="M32" s="315"/>
      <c r="N32" s="328"/>
      <c r="O32" s="31"/>
    </row>
    <row r="33" spans="1:16" s="32" customFormat="1" ht="6" customHeight="1">
      <c r="A33" s="29"/>
      <c r="B33" s="30"/>
      <c r="C33" s="37"/>
      <c r="D33" s="319"/>
      <c r="E33" s="38"/>
      <c r="F33" s="38"/>
      <c r="G33" s="40"/>
      <c r="H33" s="39"/>
      <c r="I33" s="40"/>
      <c r="J33" s="40"/>
      <c r="K33" s="321"/>
      <c r="L33" s="322"/>
      <c r="M33" s="40"/>
      <c r="N33" s="328"/>
      <c r="O33" s="31"/>
    </row>
    <row r="34" spans="1:16" s="32" customFormat="1" ht="11.25">
      <c r="A34" s="29"/>
      <c r="B34" s="30"/>
      <c r="C34" s="36"/>
      <c r="D34" s="320" t="s">
        <v>44</v>
      </c>
      <c r="E34" s="38" t="s">
        <v>36</v>
      </c>
      <c r="F34" s="38"/>
      <c r="G34" s="38"/>
      <c r="H34" s="39"/>
      <c r="I34" s="38"/>
      <c r="J34" s="40"/>
      <c r="K34" s="323"/>
      <c r="L34" s="40"/>
      <c r="M34" s="40"/>
      <c r="N34" s="328"/>
      <c r="O34" s="31"/>
    </row>
    <row r="35" spans="1:16" s="32" customFormat="1" ht="11.25" customHeight="1">
      <c r="A35" s="29"/>
      <c r="B35" s="30"/>
      <c r="C35" s="37"/>
      <c r="D35" s="320" t="s">
        <v>3</v>
      </c>
      <c r="E35" s="38" t="s">
        <v>37</v>
      </c>
      <c r="F35" s="38"/>
      <c r="G35" s="40"/>
      <c r="H35" s="39"/>
      <c r="I35" s="40"/>
      <c r="J35" s="40"/>
      <c r="K35" s="323"/>
      <c r="L35" s="1009">
        <f>+capa!D57</f>
        <v>42734</v>
      </c>
      <c r="M35" s="1142"/>
      <c r="N35" s="328"/>
      <c r="O35" s="31"/>
    </row>
    <row r="36" spans="1:16" s="32" customFormat="1" ht="11.25">
      <c r="A36" s="29"/>
      <c r="B36" s="30"/>
      <c r="C36" s="37"/>
      <c r="D36" s="320" t="s">
        <v>40</v>
      </c>
      <c r="E36" s="38" t="s">
        <v>39</v>
      </c>
      <c r="F36" s="38"/>
      <c r="G36" s="40"/>
      <c r="H36" s="39"/>
      <c r="I36" s="40"/>
      <c r="J36" s="40"/>
      <c r="K36" s="955"/>
      <c r="L36" s="956"/>
      <c r="M36" s="956"/>
      <c r="N36" s="328"/>
      <c r="O36" s="31"/>
    </row>
    <row r="37" spans="1:16" s="32" customFormat="1" ht="12.75" customHeight="1">
      <c r="A37" s="29"/>
      <c r="B37" s="30"/>
      <c r="C37" s="36"/>
      <c r="D37" s="320" t="s">
        <v>41</v>
      </c>
      <c r="E37" s="38" t="s">
        <v>20</v>
      </c>
      <c r="F37" s="38"/>
      <c r="G37" s="38"/>
      <c r="H37" s="39"/>
      <c r="I37" s="38"/>
      <c r="J37" s="40"/>
      <c r="K37" s="1575"/>
      <c r="L37" s="1576"/>
      <c r="M37" s="1576"/>
      <c r="N37" s="328"/>
      <c r="O37" s="31"/>
    </row>
    <row r="38" spans="1:16" s="32" customFormat="1" ht="11.25">
      <c r="A38" s="29"/>
      <c r="B38" s="30"/>
      <c r="C38" s="36"/>
      <c r="D38" s="320" t="s">
        <v>15</v>
      </c>
      <c r="E38" s="38" t="s">
        <v>5</v>
      </c>
      <c r="F38" s="38"/>
      <c r="G38" s="38"/>
      <c r="H38" s="39"/>
      <c r="I38" s="38"/>
      <c r="J38" s="40"/>
      <c r="K38" s="1575"/>
      <c r="L38" s="1576"/>
      <c r="M38" s="1576"/>
      <c r="N38" s="328"/>
      <c r="O38" s="31"/>
    </row>
    <row r="39" spans="1:16" s="32" customFormat="1" ht="8.25" customHeight="1">
      <c r="A39" s="29"/>
      <c r="B39" s="30"/>
      <c r="C39" s="30"/>
      <c r="D39" s="30"/>
      <c r="E39" s="30"/>
      <c r="F39" s="30"/>
      <c r="G39" s="30"/>
      <c r="H39" s="30"/>
      <c r="I39" s="30"/>
      <c r="J39" s="30"/>
      <c r="K39" s="25"/>
      <c r="L39" s="30"/>
      <c r="M39" s="30"/>
      <c r="N39" s="328"/>
      <c r="O39" s="31"/>
    </row>
    <row r="40" spans="1:16" ht="13.5" customHeight="1">
      <c r="A40" s="24"/>
      <c r="B40" s="28"/>
      <c r="C40" s="26"/>
      <c r="D40" s="26"/>
      <c r="E40" s="20"/>
      <c r="F40" s="25"/>
      <c r="G40" s="25"/>
      <c r="H40" s="25"/>
      <c r="I40" s="25"/>
      <c r="J40" s="25"/>
      <c r="L40" s="1572">
        <v>42705</v>
      </c>
      <c r="M40" s="1573"/>
      <c r="N40" s="364">
        <v>3</v>
      </c>
      <c r="O40" s="169"/>
      <c r="P40" s="169"/>
    </row>
    <row r="48" spans="1:16">
      <c r="C48" s="785"/>
    </row>
    <row r="51" spans="13:14" ht="8.25" customHeight="1"/>
    <row r="53" spans="13:14" ht="9" customHeight="1">
      <c r="N53" s="32"/>
    </row>
    <row r="54" spans="13:14" ht="8.25" customHeight="1">
      <c r="M54" s="41"/>
      <c r="N54" s="41"/>
    </row>
    <row r="55" spans="13:14" ht="9.75" customHeight="1"/>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cols>
    <col min="1" max="1" width="1" style="1164" customWidth="1"/>
    <col min="2" max="2" width="2.5703125" style="1164" customWidth="1"/>
    <col min="3" max="3" width="1" style="1164" customWidth="1"/>
    <col min="4" max="4" width="21.85546875" style="1164" customWidth="1"/>
    <col min="5" max="5" width="9.28515625" style="1164" customWidth="1"/>
    <col min="6" max="6" width="5.42578125" style="1164" customWidth="1"/>
    <col min="7" max="7" width="9.28515625" style="1164" customWidth="1"/>
    <col min="8" max="8" width="5.42578125" style="1164" customWidth="1"/>
    <col min="9" max="9" width="9.28515625" style="1164" customWidth="1"/>
    <col min="10" max="10" width="5.42578125" style="1164" customWidth="1"/>
    <col min="11" max="11" width="9.28515625" style="1164" customWidth="1"/>
    <col min="12" max="12" width="5.42578125" style="1164" customWidth="1"/>
    <col min="13" max="13" width="9.28515625" style="1164" customWidth="1"/>
    <col min="14" max="14" width="5.42578125" style="1164" customWidth="1"/>
    <col min="15" max="15" width="2.5703125" style="1164" customWidth="1"/>
    <col min="16" max="16" width="1" style="1164" customWidth="1"/>
    <col min="17" max="16384" width="9.140625" style="1164"/>
  </cols>
  <sheetData>
    <row r="1" spans="1:16" ht="13.5" customHeight="1">
      <c r="A1" s="1159"/>
      <c r="B1" s="1160"/>
      <c r="C1" s="1160"/>
      <c r="D1" s="1161"/>
      <c r="E1" s="1160"/>
      <c r="F1" s="1160"/>
      <c r="G1" s="1160"/>
      <c r="H1" s="1160"/>
      <c r="I1" s="1581" t="s">
        <v>383</v>
      </c>
      <c r="J1" s="1581"/>
      <c r="K1" s="1581"/>
      <c r="L1" s="1581"/>
      <c r="M1" s="1581"/>
      <c r="N1" s="1581"/>
      <c r="O1" s="1162"/>
      <c r="P1" s="1163"/>
    </row>
    <row r="2" spans="1:16" ht="6" customHeight="1">
      <c r="A2" s="1165"/>
      <c r="B2" s="1166"/>
      <c r="C2" s="1167"/>
      <c r="D2" s="1167"/>
      <c r="E2" s="1167"/>
      <c r="F2" s="1167"/>
      <c r="G2" s="1167"/>
      <c r="H2" s="1167"/>
      <c r="I2" s="1167"/>
      <c r="J2" s="1167"/>
      <c r="K2" s="1167"/>
      <c r="L2" s="1167"/>
      <c r="M2" s="1167"/>
      <c r="N2" s="1167"/>
      <c r="O2" s="1159"/>
      <c r="P2" s="1163"/>
    </row>
    <row r="3" spans="1:16" ht="13.5" customHeight="1" thickBot="1">
      <c r="A3" s="1165"/>
      <c r="B3" s="1168"/>
      <c r="C3" s="1169"/>
      <c r="D3" s="1159"/>
      <c r="E3" s="1159"/>
      <c r="F3" s="1159"/>
      <c r="G3" s="1170"/>
      <c r="H3" s="1159"/>
      <c r="I3" s="1159"/>
      <c r="J3" s="1159"/>
      <c r="K3" s="1159"/>
      <c r="L3" s="1159"/>
      <c r="M3" s="1582" t="s">
        <v>73</v>
      </c>
      <c r="N3" s="1582"/>
      <c r="O3" s="1159"/>
      <c r="P3" s="1163"/>
    </row>
    <row r="4" spans="1:16" s="1177" customFormat="1" ht="13.5" customHeight="1" thickBot="1">
      <c r="A4" s="1171"/>
      <c r="B4" s="1172"/>
      <c r="C4" s="1173" t="s">
        <v>179</v>
      </c>
      <c r="D4" s="1174"/>
      <c r="E4" s="1174"/>
      <c r="F4" s="1174"/>
      <c r="G4" s="1174"/>
      <c r="H4" s="1174"/>
      <c r="I4" s="1174"/>
      <c r="J4" s="1174"/>
      <c r="K4" s="1174"/>
      <c r="L4" s="1174"/>
      <c r="M4" s="1174"/>
      <c r="N4" s="1175"/>
      <c r="O4" s="1159"/>
      <c r="P4" s="1176"/>
    </row>
    <row r="5" spans="1:16" ht="3.75" customHeight="1">
      <c r="A5" s="1165"/>
      <c r="B5" s="1178"/>
      <c r="C5" s="1583" t="s">
        <v>157</v>
      </c>
      <c r="D5" s="1584"/>
      <c r="E5" s="1179"/>
      <c r="F5" s="1179"/>
      <c r="G5" s="1179"/>
      <c r="H5" s="1179"/>
      <c r="I5" s="1179"/>
      <c r="J5" s="1179"/>
      <c r="K5" s="1169"/>
      <c r="L5" s="1179"/>
      <c r="M5" s="1179"/>
      <c r="N5" s="1179"/>
      <c r="O5" s="1159"/>
      <c r="P5" s="1163"/>
    </row>
    <row r="6" spans="1:16" ht="13.5" customHeight="1">
      <c r="A6" s="1165"/>
      <c r="B6" s="1178"/>
      <c r="C6" s="1584"/>
      <c r="D6" s="1584"/>
      <c r="E6" s="1180" t="s">
        <v>34</v>
      </c>
      <c r="F6" s="1181" t="s">
        <v>491</v>
      </c>
      <c r="G6" s="1180" t="s">
        <v>34</v>
      </c>
      <c r="H6" s="1181" t="s">
        <v>34</v>
      </c>
      <c r="I6" s="1182"/>
      <c r="J6" s="1181" t="s">
        <v>34</v>
      </c>
      <c r="K6" s="1183" t="s">
        <v>492</v>
      </c>
      <c r="L6" s="1184" t="s">
        <v>34</v>
      </c>
      <c r="M6" s="1184" t="s">
        <v>34</v>
      </c>
      <c r="N6" s="1185"/>
      <c r="O6" s="1159"/>
      <c r="P6" s="1163"/>
    </row>
    <row r="7" spans="1:16">
      <c r="A7" s="1165"/>
      <c r="B7" s="1178"/>
      <c r="C7" s="1186"/>
      <c r="D7" s="1186"/>
      <c r="E7" s="1585" t="s">
        <v>604</v>
      </c>
      <c r="F7" s="1585"/>
      <c r="G7" s="1585" t="s">
        <v>605</v>
      </c>
      <c r="H7" s="1585"/>
      <c r="I7" s="1585" t="s">
        <v>606</v>
      </c>
      <c r="J7" s="1585"/>
      <c r="K7" s="1585" t="s">
        <v>607</v>
      </c>
      <c r="L7" s="1585"/>
      <c r="M7" s="1585" t="s">
        <v>604</v>
      </c>
      <c r="N7" s="1585"/>
      <c r="O7" s="1159"/>
      <c r="P7" s="1163"/>
    </row>
    <row r="8" spans="1:16" s="1190" customFormat="1" ht="19.5" customHeight="1">
      <c r="A8" s="1187"/>
      <c r="B8" s="1188"/>
      <c r="C8" s="1578" t="s">
        <v>2</v>
      </c>
      <c r="D8" s="1578"/>
      <c r="E8" s="1579">
        <v>10331.700000000001</v>
      </c>
      <c r="F8" s="1579"/>
      <c r="G8" s="1579">
        <v>10319</v>
      </c>
      <c r="H8" s="1579"/>
      <c r="I8" s="1579">
        <v>10318.799999999999</v>
      </c>
      <c r="J8" s="1579"/>
      <c r="K8" s="1579">
        <v>10310.4</v>
      </c>
      <c r="L8" s="1579"/>
      <c r="M8" s="1580">
        <v>10302.200000000001</v>
      </c>
      <c r="N8" s="1580"/>
      <c r="O8" s="1159"/>
      <c r="P8" s="1189"/>
    </row>
    <row r="9" spans="1:16" ht="14.25" customHeight="1">
      <c r="A9" s="1165"/>
      <c r="B9" s="1168"/>
      <c r="C9" s="759" t="s">
        <v>72</v>
      </c>
      <c r="D9" s="1191"/>
      <c r="E9" s="1586">
        <v>4894.6000000000004</v>
      </c>
      <c r="F9" s="1586"/>
      <c r="G9" s="1586">
        <v>4885.8999999999996</v>
      </c>
      <c r="H9" s="1586"/>
      <c r="I9" s="1586">
        <v>4887.7</v>
      </c>
      <c r="J9" s="1586"/>
      <c r="K9" s="1586">
        <v>4882.1000000000004</v>
      </c>
      <c r="L9" s="1586"/>
      <c r="M9" s="1587">
        <v>4876.3999999999996</v>
      </c>
      <c r="N9" s="1587"/>
      <c r="O9" s="1192"/>
      <c r="P9" s="1163"/>
    </row>
    <row r="10" spans="1:16" ht="14.25" customHeight="1">
      <c r="A10" s="1165"/>
      <c r="B10" s="1168"/>
      <c r="C10" s="759" t="s">
        <v>71</v>
      </c>
      <c r="D10" s="1191"/>
      <c r="E10" s="1586">
        <v>5437.1</v>
      </c>
      <c r="F10" s="1586"/>
      <c r="G10" s="1586">
        <v>5433.1</v>
      </c>
      <c r="H10" s="1586"/>
      <c r="I10" s="1586">
        <v>5431.1</v>
      </c>
      <c r="J10" s="1586"/>
      <c r="K10" s="1586">
        <v>5428.3</v>
      </c>
      <c r="L10" s="1586"/>
      <c r="M10" s="1587">
        <v>5425.8</v>
      </c>
      <c r="N10" s="1587"/>
      <c r="O10" s="1192"/>
      <c r="P10" s="1163"/>
    </row>
    <row r="11" spans="1:16" ht="18.75" customHeight="1">
      <c r="A11" s="1165"/>
      <c r="B11" s="1168"/>
      <c r="C11" s="759" t="s">
        <v>178</v>
      </c>
      <c r="D11" s="1193"/>
      <c r="E11" s="1586">
        <v>1466.4</v>
      </c>
      <c r="F11" s="1586"/>
      <c r="G11" s="1586">
        <v>1458.8</v>
      </c>
      <c r="H11" s="1586"/>
      <c r="I11" s="1586">
        <v>1456.2</v>
      </c>
      <c r="J11" s="1586"/>
      <c r="K11" s="1586">
        <v>1450.2</v>
      </c>
      <c r="L11" s="1586"/>
      <c r="M11" s="1587">
        <v>1444.5</v>
      </c>
      <c r="N11" s="1587"/>
      <c r="O11" s="1192"/>
      <c r="P11" s="1163"/>
    </row>
    <row r="12" spans="1:16" ht="14.25" customHeight="1">
      <c r="A12" s="1165"/>
      <c r="B12" s="1168"/>
      <c r="C12" s="759" t="s">
        <v>158</v>
      </c>
      <c r="D12" s="1191"/>
      <c r="E12" s="1586">
        <v>1101.9000000000001</v>
      </c>
      <c r="F12" s="1586"/>
      <c r="G12" s="1586">
        <v>1100.4000000000001</v>
      </c>
      <c r="H12" s="1586"/>
      <c r="I12" s="1586">
        <v>1101.5999999999999</v>
      </c>
      <c r="J12" s="1586"/>
      <c r="K12" s="1586">
        <v>1099.7</v>
      </c>
      <c r="L12" s="1586"/>
      <c r="M12" s="1587">
        <v>1097.0999999999999</v>
      </c>
      <c r="N12" s="1587"/>
      <c r="O12" s="1192"/>
      <c r="P12" s="1163"/>
    </row>
    <row r="13" spans="1:16" ht="14.25" customHeight="1">
      <c r="A13" s="1165"/>
      <c r="B13" s="1168"/>
      <c r="C13" s="759" t="s">
        <v>159</v>
      </c>
      <c r="D13" s="1191"/>
      <c r="E13" s="1586">
        <v>2775.3</v>
      </c>
      <c r="F13" s="1586"/>
      <c r="G13" s="1586">
        <v>2758.9</v>
      </c>
      <c r="H13" s="1586"/>
      <c r="I13" s="1586">
        <v>2752.7</v>
      </c>
      <c r="J13" s="1586"/>
      <c r="K13" s="1586">
        <v>2738.8</v>
      </c>
      <c r="L13" s="1586"/>
      <c r="M13" s="1587">
        <v>2723.6</v>
      </c>
      <c r="N13" s="1587"/>
      <c r="O13" s="1192"/>
      <c r="P13" s="1163"/>
    </row>
    <row r="14" spans="1:16" ht="14.25" customHeight="1">
      <c r="A14" s="1165"/>
      <c r="B14" s="1168"/>
      <c r="C14" s="759" t="s">
        <v>160</v>
      </c>
      <c r="D14" s="1191"/>
      <c r="E14" s="1586">
        <v>4988.1000000000004</v>
      </c>
      <c r="F14" s="1586"/>
      <c r="G14" s="1586">
        <v>5000.8999999999996</v>
      </c>
      <c r="H14" s="1586"/>
      <c r="I14" s="1586">
        <v>5008.3</v>
      </c>
      <c r="J14" s="1586"/>
      <c r="K14" s="1586">
        <v>5021.7</v>
      </c>
      <c r="L14" s="1586"/>
      <c r="M14" s="1587">
        <v>5037</v>
      </c>
      <c r="N14" s="1587"/>
      <c r="O14" s="1192"/>
      <c r="P14" s="1163"/>
    </row>
    <row r="15" spans="1:16" s="1190" customFormat="1" ht="19.5" customHeight="1">
      <c r="A15" s="1187"/>
      <c r="B15" s="1188"/>
      <c r="C15" s="1578" t="s">
        <v>177</v>
      </c>
      <c r="D15" s="1578"/>
      <c r="E15" s="1579">
        <v>5194.1000000000004</v>
      </c>
      <c r="F15" s="1579"/>
      <c r="G15" s="1579">
        <v>5195.3999999999996</v>
      </c>
      <c r="H15" s="1579"/>
      <c r="I15" s="1579">
        <v>5153.3999999999996</v>
      </c>
      <c r="J15" s="1579"/>
      <c r="K15" s="1579">
        <v>5161.8999999999996</v>
      </c>
      <c r="L15" s="1579"/>
      <c r="M15" s="1580">
        <v>5211</v>
      </c>
      <c r="N15" s="1580"/>
      <c r="O15" s="1194"/>
      <c r="P15" s="1189"/>
    </row>
    <row r="16" spans="1:16" ht="14.25" customHeight="1">
      <c r="A16" s="1165"/>
      <c r="B16" s="1168"/>
      <c r="C16" s="759" t="s">
        <v>72</v>
      </c>
      <c r="D16" s="1191"/>
      <c r="E16" s="1586">
        <v>2654</v>
      </c>
      <c r="F16" s="1586"/>
      <c r="G16" s="1586">
        <v>2673.1</v>
      </c>
      <c r="H16" s="1586"/>
      <c r="I16" s="1586">
        <v>2629.9</v>
      </c>
      <c r="J16" s="1586"/>
      <c r="K16" s="1586">
        <v>2649.3</v>
      </c>
      <c r="L16" s="1586"/>
      <c r="M16" s="1587">
        <v>2677.7</v>
      </c>
      <c r="N16" s="1587"/>
      <c r="O16" s="1192"/>
      <c r="P16" s="1163"/>
    </row>
    <row r="17" spans="1:16" ht="14.25" customHeight="1">
      <c r="A17" s="1165"/>
      <c r="B17" s="1168"/>
      <c r="C17" s="759" t="s">
        <v>71</v>
      </c>
      <c r="D17" s="1191"/>
      <c r="E17" s="1586">
        <v>2540.1</v>
      </c>
      <c r="F17" s="1586"/>
      <c r="G17" s="1586">
        <v>2522.3000000000002</v>
      </c>
      <c r="H17" s="1586"/>
      <c r="I17" s="1586">
        <v>2523.5</v>
      </c>
      <c r="J17" s="1586"/>
      <c r="K17" s="1586">
        <v>2512.6</v>
      </c>
      <c r="L17" s="1586"/>
      <c r="M17" s="1587">
        <v>2533.3000000000002</v>
      </c>
      <c r="N17" s="1587"/>
      <c r="O17" s="1192"/>
      <c r="P17" s="1163"/>
    </row>
    <row r="18" spans="1:16" ht="18.75" customHeight="1">
      <c r="A18" s="1165"/>
      <c r="B18" s="1168"/>
      <c r="C18" s="759" t="s">
        <v>158</v>
      </c>
      <c r="D18" s="1191"/>
      <c r="E18" s="1586">
        <v>384.4</v>
      </c>
      <c r="F18" s="1586"/>
      <c r="G18" s="1586">
        <v>373.5</v>
      </c>
      <c r="H18" s="1586"/>
      <c r="I18" s="1586">
        <v>365.9</v>
      </c>
      <c r="J18" s="1586"/>
      <c r="K18" s="1586">
        <v>354.8</v>
      </c>
      <c r="L18" s="1586"/>
      <c r="M18" s="1587">
        <v>369.4</v>
      </c>
      <c r="N18" s="1587"/>
      <c r="O18" s="1192"/>
      <c r="P18" s="1163"/>
    </row>
    <row r="19" spans="1:16" ht="14.25" customHeight="1">
      <c r="A19" s="1165"/>
      <c r="B19" s="1168"/>
      <c r="C19" s="759" t="s">
        <v>159</v>
      </c>
      <c r="D19" s="1191"/>
      <c r="E19" s="1586">
        <v>2511</v>
      </c>
      <c r="F19" s="1586"/>
      <c r="G19" s="1586">
        <v>2514.6</v>
      </c>
      <c r="H19" s="1586"/>
      <c r="I19" s="1586">
        <v>2508.6</v>
      </c>
      <c r="J19" s="1586"/>
      <c r="K19" s="1586">
        <v>2475.8000000000002</v>
      </c>
      <c r="L19" s="1586"/>
      <c r="M19" s="1587">
        <v>2486.1</v>
      </c>
      <c r="N19" s="1587"/>
      <c r="O19" s="1192"/>
      <c r="P19" s="1163"/>
    </row>
    <row r="20" spans="1:16" ht="14.25" customHeight="1">
      <c r="A20" s="1165"/>
      <c r="B20" s="1168"/>
      <c r="C20" s="759" t="s">
        <v>160</v>
      </c>
      <c r="D20" s="1191"/>
      <c r="E20" s="1586">
        <v>2298.6999999999998</v>
      </c>
      <c r="F20" s="1586"/>
      <c r="G20" s="1586">
        <v>2307.1999999999998</v>
      </c>
      <c r="H20" s="1586"/>
      <c r="I20" s="1586">
        <v>2278.9</v>
      </c>
      <c r="J20" s="1586"/>
      <c r="K20" s="1586">
        <v>2331.1999999999998</v>
      </c>
      <c r="L20" s="1586"/>
      <c r="M20" s="1587">
        <v>2355.5</v>
      </c>
      <c r="N20" s="1587"/>
      <c r="O20" s="1192"/>
      <c r="P20" s="1163"/>
    </row>
    <row r="21" spans="1:16" s="1199" customFormat="1" ht="19.5" customHeight="1">
      <c r="A21" s="1195"/>
      <c r="B21" s="1196"/>
      <c r="C21" s="1578" t="s">
        <v>512</v>
      </c>
      <c r="D21" s="1578"/>
      <c r="E21" s="1588">
        <v>58.6</v>
      </c>
      <c r="F21" s="1588"/>
      <c r="G21" s="1588">
        <v>58.6</v>
      </c>
      <c r="H21" s="1588"/>
      <c r="I21" s="1588">
        <v>58.1</v>
      </c>
      <c r="J21" s="1588"/>
      <c r="K21" s="1588">
        <v>58.3</v>
      </c>
      <c r="L21" s="1588"/>
      <c r="M21" s="1589">
        <v>58.8</v>
      </c>
      <c r="N21" s="1589"/>
      <c r="O21" s="1197"/>
      <c r="P21" s="1198"/>
    </row>
    <row r="22" spans="1:16" ht="14.25" customHeight="1">
      <c r="A22" s="1165"/>
      <c r="B22" s="1168"/>
      <c r="C22" s="759" t="s">
        <v>72</v>
      </c>
      <c r="D22" s="1191"/>
      <c r="E22" s="1586">
        <v>64.099999999999994</v>
      </c>
      <c r="F22" s="1586"/>
      <c r="G22" s="1586">
        <v>64.599999999999994</v>
      </c>
      <c r="H22" s="1586"/>
      <c r="I22" s="1586">
        <v>63.5</v>
      </c>
      <c r="J22" s="1586"/>
      <c r="K22" s="1586">
        <v>64</v>
      </c>
      <c r="L22" s="1586"/>
      <c r="M22" s="1587">
        <v>64.7</v>
      </c>
      <c r="N22" s="1587"/>
      <c r="O22" s="1192"/>
      <c r="P22" s="1163"/>
    </row>
    <row r="23" spans="1:16" ht="14.25" customHeight="1">
      <c r="A23" s="1165"/>
      <c r="B23" s="1168"/>
      <c r="C23" s="759" t="s">
        <v>71</v>
      </c>
      <c r="D23" s="1191"/>
      <c r="E23" s="1586">
        <v>53.8</v>
      </c>
      <c r="F23" s="1586"/>
      <c r="G23" s="1586">
        <v>53.4</v>
      </c>
      <c r="H23" s="1586"/>
      <c r="I23" s="1586">
        <v>53.5</v>
      </c>
      <c r="J23" s="1586"/>
      <c r="K23" s="1586">
        <v>53.2</v>
      </c>
      <c r="L23" s="1586"/>
      <c r="M23" s="1587">
        <v>53.7</v>
      </c>
      <c r="N23" s="1587"/>
      <c r="O23" s="1192"/>
      <c r="P23" s="1163"/>
    </row>
    <row r="24" spans="1:16" ht="18.75" customHeight="1">
      <c r="A24" s="1165"/>
      <c r="B24" s="1168"/>
      <c r="C24" s="759" t="s">
        <v>173</v>
      </c>
      <c r="D24" s="1191"/>
      <c r="E24" s="1586">
        <v>73.5</v>
      </c>
      <c r="F24" s="1586"/>
      <c r="G24" s="1586">
        <v>73.599999999999994</v>
      </c>
      <c r="H24" s="1586"/>
      <c r="I24" s="1586">
        <v>73.400000000000006</v>
      </c>
      <c r="J24" s="1586"/>
      <c r="K24" s="1586">
        <v>73.400000000000006</v>
      </c>
      <c r="L24" s="1586"/>
      <c r="M24" s="1587">
        <v>74.099999999999994</v>
      </c>
      <c r="N24" s="1587"/>
      <c r="O24" s="1192"/>
      <c r="P24" s="1163"/>
    </row>
    <row r="25" spans="1:16" ht="14.25" customHeight="1">
      <c r="A25" s="1165"/>
      <c r="B25" s="1168"/>
      <c r="C25" s="759" t="s">
        <v>158</v>
      </c>
      <c r="D25" s="1191"/>
      <c r="E25" s="1586">
        <v>34.9</v>
      </c>
      <c r="F25" s="1586"/>
      <c r="G25" s="1586">
        <v>33.9</v>
      </c>
      <c r="H25" s="1586"/>
      <c r="I25" s="1586">
        <v>33.200000000000003</v>
      </c>
      <c r="J25" s="1586"/>
      <c r="K25" s="1586">
        <v>32.299999999999997</v>
      </c>
      <c r="L25" s="1586"/>
      <c r="M25" s="1587">
        <v>33.700000000000003</v>
      </c>
      <c r="N25" s="1587"/>
      <c r="O25" s="1192"/>
      <c r="P25" s="1163"/>
    </row>
    <row r="26" spans="1:16" ht="14.25" customHeight="1">
      <c r="A26" s="1165"/>
      <c r="B26" s="1168"/>
      <c r="C26" s="759" t="s">
        <v>159</v>
      </c>
      <c r="D26" s="1159"/>
      <c r="E26" s="1590">
        <v>90.5</v>
      </c>
      <c r="F26" s="1590"/>
      <c r="G26" s="1590">
        <v>91.1</v>
      </c>
      <c r="H26" s="1590"/>
      <c r="I26" s="1590">
        <v>91.1</v>
      </c>
      <c r="J26" s="1590"/>
      <c r="K26" s="1586">
        <v>90.4</v>
      </c>
      <c r="L26" s="1586"/>
      <c r="M26" s="1591">
        <v>91.3</v>
      </c>
      <c r="N26" s="1591"/>
      <c r="O26" s="1192"/>
      <c r="P26" s="1163"/>
    </row>
    <row r="27" spans="1:16" ht="14.25" customHeight="1">
      <c r="A27" s="1165"/>
      <c r="B27" s="1168"/>
      <c r="C27" s="759" t="s">
        <v>160</v>
      </c>
      <c r="D27" s="1159"/>
      <c r="E27" s="1590">
        <v>46.1</v>
      </c>
      <c r="F27" s="1590"/>
      <c r="G27" s="1590">
        <v>46.1</v>
      </c>
      <c r="H27" s="1590"/>
      <c r="I27" s="1590">
        <v>45.5</v>
      </c>
      <c r="J27" s="1590"/>
      <c r="K27" s="1586">
        <v>46.4</v>
      </c>
      <c r="L27" s="1586"/>
      <c r="M27" s="1591">
        <v>46.8</v>
      </c>
      <c r="N27" s="1591"/>
      <c r="O27" s="1192"/>
      <c r="P27" s="1163"/>
    </row>
    <row r="28" spans="1:16" ht="13.5" customHeight="1">
      <c r="A28" s="1165"/>
      <c r="B28" s="1168"/>
      <c r="C28" s="760" t="s">
        <v>176</v>
      </c>
      <c r="D28" s="1159"/>
      <c r="E28" s="761"/>
      <c r="F28" s="761"/>
      <c r="G28" s="761"/>
      <c r="H28" s="761"/>
      <c r="I28" s="761"/>
      <c r="J28" s="761"/>
      <c r="K28" s="761"/>
      <c r="L28" s="761"/>
      <c r="M28" s="761"/>
      <c r="N28" s="761"/>
      <c r="O28" s="1192"/>
      <c r="P28" s="1163"/>
    </row>
    <row r="29" spans="1:16" ht="12.75" customHeight="1" thickBot="1">
      <c r="A29" s="1165"/>
      <c r="B29" s="1168"/>
      <c r="C29" s="1200"/>
      <c r="D29" s="1192"/>
      <c r="E29" s="1192"/>
      <c r="F29" s="1192"/>
      <c r="G29" s="1192"/>
      <c r="H29" s="1192"/>
      <c r="I29" s="1192"/>
      <c r="J29" s="1192"/>
      <c r="K29" s="1192"/>
      <c r="L29" s="1192"/>
      <c r="M29" s="1582"/>
      <c r="N29" s="1582"/>
      <c r="O29" s="1192"/>
      <c r="P29" s="1163"/>
    </row>
    <row r="30" spans="1:16" s="1177" customFormat="1" ht="13.5" customHeight="1" thickBot="1">
      <c r="A30" s="1171"/>
      <c r="B30" s="1172"/>
      <c r="C30" s="1173" t="s">
        <v>513</v>
      </c>
      <c r="D30" s="1174"/>
      <c r="E30" s="1174"/>
      <c r="F30" s="1174"/>
      <c r="G30" s="1174"/>
      <c r="H30" s="1174"/>
      <c r="I30" s="1174"/>
      <c r="J30" s="1174"/>
      <c r="K30" s="1174"/>
      <c r="L30" s="1174"/>
      <c r="M30" s="1174"/>
      <c r="N30" s="1175"/>
      <c r="O30" s="1192"/>
      <c r="P30" s="1176"/>
    </row>
    <row r="31" spans="1:16" ht="3.75" customHeight="1">
      <c r="A31" s="1165"/>
      <c r="B31" s="1168"/>
      <c r="C31" s="1593" t="s">
        <v>161</v>
      </c>
      <c r="D31" s="1594"/>
      <c r="E31" s="1201"/>
      <c r="F31" s="1201"/>
      <c r="G31" s="1201"/>
      <c r="H31" s="1201"/>
      <c r="I31" s="1201"/>
      <c r="J31" s="1201"/>
      <c r="K31" s="1159"/>
      <c r="L31" s="1179"/>
      <c r="M31" s="1179"/>
      <c r="N31" s="1179"/>
      <c r="O31" s="1192"/>
      <c r="P31" s="1163"/>
    </row>
    <row r="32" spans="1:16" ht="13.5" customHeight="1">
      <c r="A32" s="1165"/>
      <c r="B32" s="1178"/>
      <c r="C32" s="1594"/>
      <c r="D32" s="1594"/>
      <c r="E32" s="1180" t="s">
        <v>34</v>
      </c>
      <c r="F32" s="1181" t="s">
        <v>491</v>
      </c>
      <c r="G32" s="1180" t="s">
        <v>34</v>
      </c>
      <c r="H32" s="1181" t="s">
        <v>34</v>
      </c>
      <c r="I32" s="1182"/>
      <c r="J32" s="1181" t="s">
        <v>34</v>
      </c>
      <c r="K32" s="1183" t="s">
        <v>492</v>
      </c>
      <c r="L32" s="1184" t="s">
        <v>34</v>
      </c>
      <c r="M32" s="1184" t="s">
        <v>34</v>
      </c>
      <c r="N32" s="1185"/>
      <c r="O32" s="1159"/>
      <c r="P32" s="1163"/>
    </row>
    <row r="33" spans="1:16" ht="12.75" customHeight="1">
      <c r="A33" s="1165"/>
      <c r="B33" s="1168"/>
      <c r="C33" s="1186"/>
      <c r="D33" s="1186"/>
      <c r="E33" s="1585" t="str">
        <f>+E7</f>
        <v>3.º trimestre</v>
      </c>
      <c r="F33" s="1585"/>
      <c r="G33" s="1585" t="str">
        <f>+G7</f>
        <v>4.º trimestre</v>
      </c>
      <c r="H33" s="1585"/>
      <c r="I33" s="1585" t="str">
        <f>+I7</f>
        <v>1.º trimestre</v>
      </c>
      <c r="J33" s="1585"/>
      <c r="K33" s="1585" t="str">
        <f>+K7</f>
        <v>2.º trimestre</v>
      </c>
      <c r="L33" s="1585"/>
      <c r="M33" s="1585" t="str">
        <f>+M7</f>
        <v>3.º trimestre</v>
      </c>
      <c r="N33" s="1585"/>
      <c r="O33" s="1202"/>
      <c r="P33" s="1163"/>
    </row>
    <row r="34" spans="1:16" ht="12.75" customHeight="1">
      <c r="A34" s="1165"/>
      <c r="B34" s="1168"/>
      <c r="C34" s="1186"/>
      <c r="D34" s="1186"/>
      <c r="E34" s="771" t="s">
        <v>162</v>
      </c>
      <c r="F34" s="771" t="s">
        <v>107</v>
      </c>
      <c r="G34" s="771" t="s">
        <v>162</v>
      </c>
      <c r="H34" s="771" t="s">
        <v>107</v>
      </c>
      <c r="I34" s="772" t="s">
        <v>162</v>
      </c>
      <c r="J34" s="772" t="s">
        <v>107</v>
      </c>
      <c r="K34" s="772" t="s">
        <v>162</v>
      </c>
      <c r="L34" s="772" t="s">
        <v>107</v>
      </c>
      <c r="M34" s="772" t="s">
        <v>162</v>
      </c>
      <c r="N34" s="772" t="s">
        <v>107</v>
      </c>
      <c r="O34" s="1202"/>
      <c r="P34" s="1163"/>
    </row>
    <row r="35" spans="1:16" ht="18" customHeight="1">
      <c r="A35" s="1165"/>
      <c r="B35" s="1168"/>
      <c r="C35" s="1578" t="s">
        <v>2</v>
      </c>
      <c r="D35" s="1578"/>
      <c r="E35" s="1203">
        <v>8865.2999999999993</v>
      </c>
      <c r="F35" s="1203">
        <f>+E35/E$35*100</f>
        <v>100</v>
      </c>
      <c r="G35" s="1203">
        <v>8860.2999999999993</v>
      </c>
      <c r="H35" s="1203">
        <f>+G35/G$35*100</f>
        <v>100</v>
      </c>
      <c r="I35" s="1203">
        <v>8862.6</v>
      </c>
      <c r="J35" s="1203">
        <f>+I35/I$35*100</f>
        <v>100</v>
      </c>
      <c r="K35" s="1203">
        <v>8860.2000000000007</v>
      </c>
      <c r="L35" s="1203">
        <f>+K35/K$35*100</f>
        <v>100</v>
      </c>
      <c r="M35" s="1204">
        <v>8857.2000000000007</v>
      </c>
      <c r="N35" s="1204">
        <f>+M35/M$35*100</f>
        <v>100</v>
      </c>
      <c r="O35" s="1202"/>
      <c r="P35" s="1163"/>
    </row>
    <row r="36" spans="1:16" ht="14.25" customHeight="1">
      <c r="A36" s="1165"/>
      <c r="B36" s="1168"/>
      <c r="C36" s="1205"/>
      <c r="D36" s="762" t="s">
        <v>72</v>
      </c>
      <c r="E36" s="1206">
        <v>4143.5</v>
      </c>
      <c r="F36" s="1206">
        <f>+E36/E35*100</f>
        <v>46.738407047702843</v>
      </c>
      <c r="G36" s="1206">
        <v>4138.8</v>
      </c>
      <c r="H36" s="1206">
        <f>+G36/G35*100</f>
        <v>46.711736622913449</v>
      </c>
      <c r="I36" s="1206">
        <v>4142</v>
      </c>
      <c r="J36" s="1206">
        <f>+I36/I35*100</f>
        <v>46.735720894545615</v>
      </c>
      <c r="K36" s="1206">
        <v>4139.6000000000004</v>
      </c>
      <c r="L36" s="1206">
        <f>+K36/K35*100</f>
        <v>46.721292973070582</v>
      </c>
      <c r="M36" s="1207">
        <v>4136.6000000000004</v>
      </c>
      <c r="N36" s="1207">
        <f>+M36/M35*100</f>
        <v>46.703247075825317</v>
      </c>
      <c r="O36" s="1202"/>
      <c r="P36" s="1163"/>
    </row>
    <row r="37" spans="1:16" ht="14.25" customHeight="1">
      <c r="A37" s="1165"/>
      <c r="B37" s="1168"/>
      <c r="C37" s="762"/>
      <c r="D37" s="762" t="s">
        <v>71</v>
      </c>
      <c r="E37" s="1206">
        <v>4721.8</v>
      </c>
      <c r="F37" s="1206">
        <f>+E37/E35*100</f>
        <v>53.261592952297164</v>
      </c>
      <c r="G37" s="1206">
        <v>4721.5</v>
      </c>
      <c r="H37" s="1206">
        <f>+G37/G35*100</f>
        <v>53.288263377086565</v>
      </c>
      <c r="I37" s="1206">
        <v>4720.6000000000004</v>
      </c>
      <c r="J37" s="1206">
        <f>+I37/I35*100</f>
        <v>53.264279105454385</v>
      </c>
      <c r="K37" s="1206">
        <v>4720.6000000000004</v>
      </c>
      <c r="L37" s="1206">
        <f>+K37/K35*100</f>
        <v>53.278707026929418</v>
      </c>
      <c r="M37" s="1207">
        <v>4720.7</v>
      </c>
      <c r="N37" s="1207">
        <f>+M37/M35*100</f>
        <v>53.297881949148703</v>
      </c>
      <c r="O37" s="1202"/>
      <c r="P37" s="1163"/>
    </row>
    <row r="38" spans="1:16" s="841" customFormat="1" ht="18" customHeight="1">
      <c r="A38" s="1208"/>
      <c r="B38" s="1209"/>
      <c r="C38" s="765" t="s">
        <v>514</v>
      </c>
      <c r="D38" s="762"/>
      <c r="E38" s="1210">
        <v>725.4</v>
      </c>
      <c r="F38" s="1210">
        <f>+E38/E$35*100</f>
        <v>8.1824642144089879</v>
      </c>
      <c r="G38" s="1210">
        <v>714</v>
      </c>
      <c r="H38" s="1210">
        <f>+G38/G$35*100</f>
        <v>8.0584178865275451</v>
      </c>
      <c r="I38" s="1210">
        <v>713.6</v>
      </c>
      <c r="J38" s="1210">
        <f>+I38/I$35*100</f>
        <v>8.051813237650352</v>
      </c>
      <c r="K38" s="1210">
        <v>690.9</v>
      </c>
      <c r="L38" s="1210">
        <f>+K38/K$35*100</f>
        <v>7.7977923748899558</v>
      </c>
      <c r="M38" s="1211">
        <v>689.6</v>
      </c>
      <c r="N38" s="1211">
        <f>+M38/M$35*100</f>
        <v>7.7857562209276061</v>
      </c>
      <c r="O38" s="1202"/>
      <c r="P38" s="867"/>
    </row>
    <row r="39" spans="1:16" s="1218" customFormat="1" ht="14.25" customHeight="1">
      <c r="A39" s="1212"/>
      <c r="B39" s="1213"/>
      <c r="C39" s="1214"/>
      <c r="D39" s="763" t="s">
        <v>72</v>
      </c>
      <c r="E39" s="1215">
        <v>204.6</v>
      </c>
      <c r="F39" s="1215">
        <f>+E39/E38*100</f>
        <v>28.205128205128204</v>
      </c>
      <c r="G39" s="1215">
        <v>208.7</v>
      </c>
      <c r="H39" s="1215">
        <f>+G39/G38*100</f>
        <v>29.229691876750696</v>
      </c>
      <c r="I39" s="1215">
        <v>205.8</v>
      </c>
      <c r="J39" s="1215">
        <f>+I39/I38*100</f>
        <v>28.83968609865471</v>
      </c>
      <c r="K39" s="1215">
        <v>203.4</v>
      </c>
      <c r="L39" s="1215">
        <f>+K39/K38*100</f>
        <v>29.439861050803302</v>
      </c>
      <c r="M39" s="1216">
        <v>199.4</v>
      </c>
      <c r="N39" s="1216">
        <f>+M39/M38*100</f>
        <v>28.915313225058004</v>
      </c>
      <c r="O39" s="1192"/>
      <c r="P39" s="1217"/>
    </row>
    <row r="40" spans="1:16" s="1218" customFormat="1" ht="14.25" customHeight="1">
      <c r="A40" s="1212"/>
      <c r="B40" s="1213"/>
      <c r="C40" s="1214"/>
      <c r="D40" s="763" t="s">
        <v>71</v>
      </c>
      <c r="E40" s="1215">
        <v>520.70000000000005</v>
      </c>
      <c r="F40" s="1215">
        <f>+E40/E38*100</f>
        <v>71.781086297215339</v>
      </c>
      <c r="G40" s="1215">
        <v>505.3</v>
      </c>
      <c r="H40" s="1215">
        <f>+G40/G38*100</f>
        <v>70.770308123249308</v>
      </c>
      <c r="I40" s="1215">
        <v>507.7</v>
      </c>
      <c r="J40" s="1215">
        <f>+I40/I38*100</f>
        <v>71.146300448430495</v>
      </c>
      <c r="K40" s="1215">
        <v>487.5</v>
      </c>
      <c r="L40" s="1215">
        <f>+K40/K38*100</f>
        <v>70.560138949196698</v>
      </c>
      <c r="M40" s="1216">
        <v>490.2</v>
      </c>
      <c r="N40" s="1216">
        <f>+M40/M38*100</f>
        <v>71.084686774942</v>
      </c>
      <c r="O40" s="1192"/>
      <c r="P40" s="1217"/>
    </row>
    <row r="41" spans="1:16" s="841" customFormat="1" ht="18" customHeight="1">
      <c r="A41" s="1208"/>
      <c r="B41" s="1209"/>
      <c r="C41" s="765" t="s">
        <v>515</v>
      </c>
      <c r="D41" s="762"/>
      <c r="E41" s="1210">
        <v>2098.4</v>
      </c>
      <c r="F41" s="1210">
        <f>+E41/E$35*100</f>
        <v>23.669813768287597</v>
      </c>
      <c r="G41" s="1210">
        <v>2071.6</v>
      </c>
      <c r="H41" s="1210">
        <f>+G41/G$35*100</f>
        <v>23.380698170490845</v>
      </c>
      <c r="I41" s="1210">
        <v>2024.6</v>
      </c>
      <c r="J41" s="1210">
        <f>+I41/I$35*100</f>
        <v>22.844312052896441</v>
      </c>
      <c r="K41" s="1210">
        <v>2031.6</v>
      </c>
      <c r="L41" s="1210">
        <f>+K41/K$35*100</f>
        <v>22.929504977314281</v>
      </c>
      <c r="M41" s="1211">
        <v>2033.7</v>
      </c>
      <c r="N41" s="1211">
        <f>+M41/M$35*100</f>
        <v>22.960980896897436</v>
      </c>
      <c r="O41" s="1202"/>
      <c r="P41" s="867"/>
    </row>
    <row r="42" spans="1:16" s="1218" customFormat="1" ht="14.25" customHeight="1">
      <c r="A42" s="1212"/>
      <c r="B42" s="1213"/>
      <c r="C42" s="1214"/>
      <c r="D42" s="763" t="s">
        <v>72</v>
      </c>
      <c r="E42" s="1215">
        <v>1020.5</v>
      </c>
      <c r="F42" s="1215">
        <f>+E42/E41*100</f>
        <v>48.632291269538698</v>
      </c>
      <c r="G42" s="1215">
        <v>982.8</v>
      </c>
      <c r="H42" s="1215">
        <f>+G42/G41*100</f>
        <v>47.441591040741457</v>
      </c>
      <c r="I42" s="1215">
        <v>968.9</v>
      </c>
      <c r="J42" s="1215">
        <f>+I42/I41*100</f>
        <v>47.856366689716488</v>
      </c>
      <c r="K42" s="1215">
        <v>968.5</v>
      </c>
      <c r="L42" s="1215">
        <f>+K42/K41*100</f>
        <v>47.671785784603273</v>
      </c>
      <c r="M42" s="1216">
        <v>975.9</v>
      </c>
      <c r="N42" s="1216">
        <f>+M42/M41*100</f>
        <v>47.986428676795981</v>
      </c>
      <c r="O42" s="1192"/>
      <c r="P42" s="1217"/>
    </row>
    <row r="43" spans="1:16" s="1218" customFormat="1" ht="14.25" customHeight="1">
      <c r="A43" s="1212"/>
      <c r="B43" s="1213"/>
      <c r="C43" s="1214"/>
      <c r="D43" s="763" t="s">
        <v>71</v>
      </c>
      <c r="E43" s="1215">
        <v>1077.9000000000001</v>
      </c>
      <c r="F43" s="1215">
        <f>+E43/E41*100</f>
        <v>51.367708730461302</v>
      </c>
      <c r="G43" s="1215">
        <v>1088.8</v>
      </c>
      <c r="H43" s="1215">
        <f>+G43/G41*100</f>
        <v>52.558408959258543</v>
      </c>
      <c r="I43" s="1215">
        <v>1055.7</v>
      </c>
      <c r="J43" s="1215">
        <f>+I43/I41*100</f>
        <v>52.143633310283519</v>
      </c>
      <c r="K43" s="1215">
        <v>1063.0999999999999</v>
      </c>
      <c r="L43" s="1215">
        <f>+K43/K41*100</f>
        <v>52.328214215396727</v>
      </c>
      <c r="M43" s="1216">
        <v>1057.8</v>
      </c>
      <c r="N43" s="1216">
        <f>+M43/M41*100</f>
        <v>52.013571323204012</v>
      </c>
      <c r="O43" s="1192"/>
      <c r="P43" s="1217"/>
    </row>
    <row r="44" spans="1:16" s="841" customFormat="1" ht="18" customHeight="1">
      <c r="A44" s="1208"/>
      <c r="B44" s="1209"/>
      <c r="C44" s="765" t="s">
        <v>516</v>
      </c>
      <c r="D44" s="762"/>
      <c r="E44" s="1210">
        <v>922.2</v>
      </c>
      <c r="F44" s="1210">
        <f>+E44/E$35*100</f>
        <v>10.402355250245341</v>
      </c>
      <c r="G44" s="1210">
        <v>951.4</v>
      </c>
      <c r="H44" s="1210">
        <f>+G44/G$35*100</f>
        <v>10.737785402300148</v>
      </c>
      <c r="I44" s="1210">
        <v>964.4</v>
      </c>
      <c r="J44" s="1210">
        <f>+I44/I$35*100</f>
        <v>10.881682576219168</v>
      </c>
      <c r="K44" s="1210">
        <v>977.1</v>
      </c>
      <c r="L44" s="1210">
        <f>+K44/K$35*100</f>
        <v>11.02796776596465</v>
      </c>
      <c r="M44" s="1211">
        <v>910.1</v>
      </c>
      <c r="N44" s="1211">
        <f>+M44/M$35*100</f>
        <v>10.275256288669105</v>
      </c>
      <c r="O44" s="1202"/>
      <c r="P44" s="867"/>
    </row>
    <row r="45" spans="1:16" s="1218" customFormat="1" ht="14.25" customHeight="1">
      <c r="A45" s="1212"/>
      <c r="B45" s="1213"/>
      <c r="C45" s="1214"/>
      <c r="D45" s="763" t="s">
        <v>72</v>
      </c>
      <c r="E45" s="1215">
        <v>498.4</v>
      </c>
      <c r="F45" s="1215">
        <f>+E45/E44*100</f>
        <v>54.044675775319881</v>
      </c>
      <c r="G45" s="1215">
        <v>523.4</v>
      </c>
      <c r="H45" s="1215">
        <f>+G45/G44*100</f>
        <v>55.013664073996217</v>
      </c>
      <c r="I45" s="1215">
        <v>528.5</v>
      </c>
      <c r="J45" s="1215">
        <f>+I45/I44*100</f>
        <v>54.800912484446286</v>
      </c>
      <c r="K45" s="1215">
        <v>529.70000000000005</v>
      </c>
      <c r="L45" s="1215">
        <f>+K45/K44*100</f>
        <v>54.211442022310919</v>
      </c>
      <c r="M45" s="1216">
        <v>491</v>
      </c>
      <c r="N45" s="1216">
        <f>+M45/M44*100</f>
        <v>53.950115371937144</v>
      </c>
      <c r="O45" s="1192"/>
      <c r="P45" s="1217"/>
    </row>
    <row r="46" spans="1:16" s="1218" customFormat="1" ht="14.25" customHeight="1">
      <c r="A46" s="1212"/>
      <c r="B46" s="1213"/>
      <c r="C46" s="1214"/>
      <c r="D46" s="763" t="s">
        <v>71</v>
      </c>
      <c r="E46" s="1215">
        <v>423.9</v>
      </c>
      <c r="F46" s="1215">
        <f>+E46/E44*100</f>
        <v>45.966167859466488</v>
      </c>
      <c r="G46" s="1215">
        <v>428.1</v>
      </c>
      <c r="H46" s="1215">
        <f>+G46/G44*100</f>
        <v>44.996846752154724</v>
      </c>
      <c r="I46" s="1215">
        <v>435.9</v>
      </c>
      <c r="J46" s="1215">
        <f>+I46/I44*100</f>
        <v>45.199087515553707</v>
      </c>
      <c r="K46" s="1215">
        <v>447.4</v>
      </c>
      <c r="L46" s="1215">
        <f>+K46/K44*100</f>
        <v>45.788557977689074</v>
      </c>
      <c r="M46" s="1216">
        <v>419.1</v>
      </c>
      <c r="N46" s="1216">
        <f>+M46/M44*100</f>
        <v>46.049884628062856</v>
      </c>
      <c r="O46" s="1192"/>
      <c r="P46" s="1217"/>
    </row>
    <row r="47" spans="1:16" s="841" customFormat="1" ht="18" customHeight="1">
      <c r="A47" s="1208"/>
      <c r="B47" s="1209"/>
      <c r="C47" s="765" t="s">
        <v>517</v>
      </c>
      <c r="D47" s="762"/>
      <c r="E47" s="1210">
        <v>1798.6</v>
      </c>
      <c r="F47" s="1210">
        <f>+E47/E$35*100</f>
        <v>20.288089517557218</v>
      </c>
      <c r="G47" s="1210">
        <v>1780.5</v>
      </c>
      <c r="H47" s="1210">
        <f>+G47/G$35*100</f>
        <v>20.095256368294528</v>
      </c>
      <c r="I47" s="1210">
        <v>1822.8</v>
      </c>
      <c r="J47" s="1210">
        <f>+I47/I$35*100</f>
        <v>20.567327872181977</v>
      </c>
      <c r="K47" s="1210">
        <v>1814.6</v>
      </c>
      <c r="L47" s="1210">
        <f>+K47/K$35*100</f>
        <v>20.480350330692307</v>
      </c>
      <c r="M47" s="1211">
        <v>1803</v>
      </c>
      <c r="N47" s="1211">
        <f>+M47/M$35*100</f>
        <v>20.356320281804631</v>
      </c>
      <c r="O47" s="1202"/>
      <c r="P47" s="867"/>
    </row>
    <row r="48" spans="1:16" s="1218" customFormat="1" ht="14.25" customHeight="1">
      <c r="A48" s="1212"/>
      <c r="B48" s="1213"/>
      <c r="C48" s="1214"/>
      <c r="D48" s="763" t="s">
        <v>72</v>
      </c>
      <c r="E48" s="1215">
        <v>941.4</v>
      </c>
      <c r="F48" s="1215">
        <f>+E48/E47*100</f>
        <v>52.340709440676079</v>
      </c>
      <c r="G48" s="1215">
        <v>929.7</v>
      </c>
      <c r="H48" s="1215">
        <f>+G48/G47*100</f>
        <v>52.215669755686612</v>
      </c>
      <c r="I48" s="1215">
        <v>945.7</v>
      </c>
      <c r="J48" s="1215">
        <f>+I48/I47*100</f>
        <v>51.881720430107528</v>
      </c>
      <c r="K48" s="1215">
        <v>930.3</v>
      </c>
      <c r="L48" s="1215">
        <f>+K48/K47*100</f>
        <v>51.26749696902899</v>
      </c>
      <c r="M48" s="1216">
        <v>948.1</v>
      </c>
      <c r="N48" s="1216">
        <f>+M48/M47*100</f>
        <v>52.584581253466446</v>
      </c>
      <c r="O48" s="1192"/>
      <c r="P48" s="1217"/>
    </row>
    <row r="49" spans="1:16" s="1218" customFormat="1" ht="14.25" customHeight="1">
      <c r="A49" s="1212"/>
      <c r="B49" s="1213"/>
      <c r="C49" s="1214"/>
      <c r="D49" s="763" t="s">
        <v>71</v>
      </c>
      <c r="E49" s="1215">
        <v>857.2</v>
      </c>
      <c r="F49" s="1215">
        <f>+E49/E47*100</f>
        <v>47.659290559323928</v>
      </c>
      <c r="G49" s="1215">
        <v>850.8</v>
      </c>
      <c r="H49" s="1215">
        <f>+G49/G47*100</f>
        <v>47.784330244313395</v>
      </c>
      <c r="I49" s="1215">
        <v>877.1</v>
      </c>
      <c r="J49" s="1215">
        <f>+I49/I47*100</f>
        <v>48.118279569892472</v>
      </c>
      <c r="K49" s="1215">
        <v>884.4</v>
      </c>
      <c r="L49" s="1215">
        <f>+K49/K47*100</f>
        <v>48.738013887358093</v>
      </c>
      <c r="M49" s="1216">
        <v>854.9</v>
      </c>
      <c r="N49" s="1216">
        <f>+M49/M47*100</f>
        <v>47.415418746533554</v>
      </c>
      <c r="O49" s="1192"/>
      <c r="P49" s="1217"/>
    </row>
    <row r="50" spans="1:16" s="841" customFormat="1" ht="18" customHeight="1">
      <c r="A50" s="1208"/>
      <c r="B50" s="1209"/>
      <c r="C50" s="765" t="s">
        <v>518</v>
      </c>
      <c r="D50" s="762"/>
      <c r="E50" s="1210">
        <v>1786</v>
      </c>
      <c r="F50" s="1210">
        <f>+E50/E$35*100</f>
        <v>20.145962347579889</v>
      </c>
      <c r="G50" s="1210">
        <v>1801.9</v>
      </c>
      <c r="H50" s="1210">
        <f>+G50/G$35*100</f>
        <v>20.336783178899136</v>
      </c>
      <c r="I50" s="1210">
        <v>1796.4</v>
      </c>
      <c r="J50" s="1210">
        <f>+I50/I$35*100</f>
        <v>20.269446889174734</v>
      </c>
      <c r="K50" s="1210">
        <v>1789.3</v>
      </c>
      <c r="L50" s="1210">
        <f>+K50/K$35*100</f>
        <v>20.19480372903546</v>
      </c>
      <c r="M50" s="1211">
        <v>1827.4</v>
      </c>
      <c r="N50" s="1211">
        <f>+M50/M$35*100</f>
        <v>20.631802375468546</v>
      </c>
      <c r="O50" s="1202"/>
      <c r="P50" s="867"/>
    </row>
    <row r="51" spans="1:16" s="1218" customFormat="1" ht="14.25" customHeight="1">
      <c r="A51" s="1212"/>
      <c r="B51" s="1213"/>
      <c r="C51" s="1214"/>
      <c r="D51" s="763" t="s">
        <v>72</v>
      </c>
      <c r="E51" s="1215">
        <v>883</v>
      </c>
      <c r="F51" s="1215">
        <f>+E51/E50*100</f>
        <v>49.440089585666293</v>
      </c>
      <c r="G51" s="1215">
        <v>884.7</v>
      </c>
      <c r="H51" s="1215">
        <f>+G51/G50*100</f>
        <v>49.09817414950885</v>
      </c>
      <c r="I51" s="1215">
        <v>892.2</v>
      </c>
      <c r="J51" s="1215">
        <f>+I51/I50*100</f>
        <v>49.665998663994657</v>
      </c>
      <c r="K51" s="1215">
        <v>898.9</v>
      </c>
      <c r="L51" s="1215">
        <f>+K51/K50*100</f>
        <v>50.237523053708152</v>
      </c>
      <c r="M51" s="1216">
        <v>899.3</v>
      </c>
      <c r="N51" s="1216">
        <f>+M51/M50*100</f>
        <v>49.211995184415009</v>
      </c>
      <c r="O51" s="1192"/>
      <c r="P51" s="1217"/>
    </row>
    <row r="52" spans="1:16" s="1218" customFormat="1" ht="14.25" customHeight="1">
      <c r="A52" s="1212"/>
      <c r="B52" s="1213"/>
      <c r="C52" s="1214"/>
      <c r="D52" s="763" t="s">
        <v>71</v>
      </c>
      <c r="E52" s="1215">
        <v>903</v>
      </c>
      <c r="F52" s="1215">
        <f>+E52/E50*100</f>
        <v>50.559910414333707</v>
      </c>
      <c r="G52" s="1215">
        <v>917.2</v>
      </c>
      <c r="H52" s="1215">
        <f>+G52/G50*100</f>
        <v>50.901825850491143</v>
      </c>
      <c r="I52" s="1215">
        <v>904.2</v>
      </c>
      <c r="J52" s="1215">
        <f>+I52/I50*100</f>
        <v>50.334001336005343</v>
      </c>
      <c r="K52" s="1215">
        <v>890.4</v>
      </c>
      <c r="L52" s="1215">
        <f>+K52/K50*100</f>
        <v>49.762476946291848</v>
      </c>
      <c r="M52" s="1216">
        <v>928.2</v>
      </c>
      <c r="N52" s="1216">
        <f>+M52/M50*100</f>
        <v>50.793477071248773</v>
      </c>
      <c r="O52" s="1192"/>
      <c r="P52" s="1217"/>
    </row>
    <row r="53" spans="1:16" s="841" customFormat="1" ht="18" customHeight="1">
      <c r="A53" s="1208"/>
      <c r="B53" s="1209"/>
      <c r="C53" s="765" t="s">
        <v>519</v>
      </c>
      <c r="D53" s="762"/>
      <c r="E53" s="1210">
        <v>1534.8</v>
      </c>
      <c r="F53" s="1210">
        <f>+E53/E$35*100</f>
        <v>17.31244289533349</v>
      </c>
      <c r="G53" s="1210">
        <v>1540.8</v>
      </c>
      <c r="H53" s="1210">
        <f>+G53/G$35*100</f>
        <v>17.389930363531711</v>
      </c>
      <c r="I53" s="1210">
        <v>1540.8</v>
      </c>
      <c r="J53" s="1210">
        <f>+I53/I$35*100</f>
        <v>17.385417371877327</v>
      </c>
      <c r="K53" s="1210">
        <v>1556.7</v>
      </c>
      <c r="L53" s="1210">
        <f>+K53/K$35*100</f>
        <v>17.569580822103337</v>
      </c>
      <c r="M53" s="1211">
        <v>1593.4</v>
      </c>
      <c r="N53" s="1211">
        <f>+M53/M$35*100</f>
        <v>17.989883936232669</v>
      </c>
      <c r="O53" s="1202"/>
      <c r="P53" s="867"/>
    </row>
    <row r="54" spans="1:16" s="1218" customFormat="1" ht="14.25" customHeight="1">
      <c r="A54" s="1212"/>
      <c r="B54" s="1213"/>
      <c r="C54" s="1214"/>
      <c r="D54" s="763" t="s">
        <v>72</v>
      </c>
      <c r="E54" s="1215">
        <v>595.6</v>
      </c>
      <c r="F54" s="1215">
        <f>+E54/E53*100</f>
        <v>38.806359134740688</v>
      </c>
      <c r="G54" s="1215">
        <v>609.5</v>
      </c>
      <c r="H54" s="1215">
        <f>+G54/G53*100</f>
        <v>39.557372793354098</v>
      </c>
      <c r="I54" s="1215">
        <v>600.9</v>
      </c>
      <c r="J54" s="1215">
        <f>+I54/I53*100</f>
        <v>38.999221183800628</v>
      </c>
      <c r="K54" s="1215">
        <v>608.9</v>
      </c>
      <c r="L54" s="1215">
        <f>+K54/K53*100</f>
        <v>39.114794115757689</v>
      </c>
      <c r="M54" s="1216">
        <v>622.9</v>
      </c>
      <c r="N54" s="1216">
        <f>+M54/M53*100</f>
        <v>39.092506589682436</v>
      </c>
      <c r="O54" s="1192"/>
      <c r="P54" s="1217"/>
    </row>
    <row r="55" spans="1:16" s="1218" customFormat="1" ht="14.25" customHeight="1">
      <c r="A55" s="1212"/>
      <c r="B55" s="1213"/>
      <c r="C55" s="1214"/>
      <c r="D55" s="763" t="s">
        <v>71</v>
      </c>
      <c r="E55" s="1215">
        <v>939.2</v>
      </c>
      <c r="F55" s="1215">
        <f>+E55/E53*100</f>
        <v>61.193640865259326</v>
      </c>
      <c r="G55" s="1215">
        <v>931.3</v>
      </c>
      <c r="H55" s="1215">
        <f>+G55/G53*100</f>
        <v>60.442627206645895</v>
      </c>
      <c r="I55" s="1215">
        <v>939.9</v>
      </c>
      <c r="J55" s="1215">
        <f>+I55/I53*100</f>
        <v>61.000778816199372</v>
      </c>
      <c r="K55" s="1215">
        <v>947.8</v>
      </c>
      <c r="L55" s="1215">
        <f>+K55/K53*100</f>
        <v>60.885205884242296</v>
      </c>
      <c r="M55" s="1216">
        <v>970.5</v>
      </c>
      <c r="N55" s="1216">
        <f>+M55/M53*100</f>
        <v>60.907493410317556</v>
      </c>
      <c r="O55" s="1192"/>
      <c r="P55" s="1217"/>
    </row>
    <row r="56" spans="1:16" s="841" customFormat="1" ht="13.5" customHeight="1">
      <c r="A56" s="871"/>
      <c r="B56" s="872"/>
      <c r="C56" s="873" t="s">
        <v>424</v>
      </c>
      <c r="D56" s="874"/>
      <c r="E56" s="875"/>
      <c r="F56" s="1219"/>
      <c r="G56" s="875"/>
      <c r="H56" s="1219"/>
      <c r="I56" s="875"/>
      <c r="J56" s="1219"/>
      <c r="K56" s="875"/>
      <c r="L56" s="1219"/>
      <c r="M56" s="875"/>
      <c r="N56" s="1219"/>
      <c r="O56" s="876"/>
      <c r="P56" s="867"/>
    </row>
    <row r="57" spans="1:16" ht="13.5" customHeight="1">
      <c r="A57" s="1165"/>
      <c r="B57" s="1220"/>
      <c r="C57" s="1221" t="s">
        <v>406</v>
      </c>
      <c r="D57" s="1186"/>
      <c r="E57" s="1169"/>
      <c r="F57" s="1222" t="s">
        <v>88</v>
      </c>
      <c r="G57" s="1223"/>
      <c r="H57" s="1223"/>
      <c r="I57" s="1224"/>
      <c r="J57" s="1223"/>
      <c r="K57" s="1223"/>
      <c r="L57" s="1223"/>
      <c r="M57" s="1223"/>
      <c r="N57" s="1223"/>
      <c r="O57" s="1192"/>
      <c r="P57" s="1163"/>
    </row>
    <row r="58" spans="1:16" ht="13.5" customHeight="1">
      <c r="A58" s="1165"/>
      <c r="B58" s="1005">
        <v>6</v>
      </c>
      <c r="C58" s="1592">
        <v>42705</v>
      </c>
      <c r="D58" s="1592"/>
      <c r="E58" s="1191"/>
      <c r="F58" s="1191"/>
      <c r="G58" s="1191"/>
      <c r="H58" s="1191"/>
      <c r="I58" s="1191"/>
      <c r="J58" s="1191"/>
      <c r="K58" s="1191"/>
      <c r="L58" s="1191"/>
      <c r="M58" s="1191"/>
      <c r="N58" s="1191"/>
      <c r="O58" s="1191"/>
      <c r="P58" s="1191"/>
    </row>
  </sheetData>
  <mergeCells count="120">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2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8"/>
  <sheetViews>
    <sheetView zoomScaleNormal="100" workbookViewId="0"/>
  </sheetViews>
  <sheetFormatPr defaultRowHeight="12.75"/>
  <cols>
    <col min="1" max="1" width="1" style="1164" customWidth="1"/>
    <col min="2" max="2" width="2.5703125" style="1164" customWidth="1"/>
    <col min="3" max="3" width="1" style="1164" customWidth="1"/>
    <col min="4" max="4" width="34" style="1164" customWidth="1"/>
    <col min="5" max="5" width="7.42578125" style="1164" customWidth="1"/>
    <col min="6" max="6" width="4.85546875" style="1164" customWidth="1"/>
    <col min="7" max="7" width="7.42578125" style="1164" customWidth="1"/>
    <col min="8" max="8" width="4.85546875" style="1164" customWidth="1"/>
    <col min="9" max="9" width="7.42578125" style="1164" customWidth="1"/>
    <col min="10" max="10" width="4.85546875" style="1164" customWidth="1"/>
    <col min="11" max="11" width="7.42578125" style="1164" customWidth="1"/>
    <col min="12" max="12" width="4.85546875" style="1164" customWidth="1"/>
    <col min="13" max="13" width="7.42578125" style="1164" customWidth="1"/>
    <col min="14" max="14" width="4.85546875" style="1164" customWidth="1"/>
    <col min="15" max="15" width="2.5703125" style="1164" customWidth="1"/>
    <col min="16" max="16" width="1" style="1164" customWidth="1"/>
    <col min="17" max="17" width="9.140625" style="1227" customWidth="1"/>
    <col min="18" max="18" width="9.140625" style="1228" customWidth="1"/>
    <col min="19" max="16384" width="9.140625" style="1164"/>
  </cols>
  <sheetData>
    <row r="1" spans="1:18" ht="13.5" customHeight="1">
      <c r="A1" s="1165"/>
      <c r="B1" s="1225"/>
      <c r="C1" s="1595" t="s">
        <v>326</v>
      </c>
      <c r="D1" s="1595"/>
      <c r="E1" s="1159"/>
      <c r="F1" s="1159"/>
      <c r="G1" s="1159"/>
      <c r="H1" s="1159"/>
      <c r="I1" s="1159"/>
      <c r="J1" s="1159"/>
      <c r="K1" s="1159"/>
      <c r="L1" s="1159"/>
      <c r="M1" s="1226"/>
      <c r="N1" s="1159"/>
      <c r="O1" s="1159"/>
      <c r="P1" s="1165"/>
    </row>
    <row r="2" spans="1:18" ht="9.75" customHeight="1">
      <c r="A2" s="1165"/>
      <c r="B2" s="1229"/>
      <c r="C2" s="1230"/>
      <c r="D2" s="1229"/>
      <c r="E2" s="1231"/>
      <c r="F2" s="1231"/>
      <c r="G2" s="1231"/>
      <c r="H2" s="1231"/>
      <c r="I2" s="1167"/>
      <c r="J2" s="1167"/>
      <c r="K2" s="1167"/>
      <c r="L2" s="1167"/>
      <c r="M2" s="1167"/>
      <c r="N2" s="1167"/>
      <c r="O2" s="1232"/>
      <c r="P2" s="1165"/>
    </row>
    <row r="3" spans="1:18" ht="9" customHeight="1" thickBot="1">
      <c r="A3" s="1165"/>
      <c r="B3" s="1159"/>
      <c r="C3" s="1200"/>
      <c r="D3" s="1159"/>
      <c r="E3" s="1159"/>
      <c r="F3" s="1159"/>
      <c r="G3" s="1159"/>
      <c r="H3" s="1159"/>
      <c r="I3" s="1159"/>
      <c r="J3" s="1159"/>
      <c r="K3" s="1159"/>
      <c r="L3" s="1159"/>
      <c r="M3" s="1582" t="s">
        <v>73</v>
      </c>
      <c r="N3" s="1582"/>
      <c r="O3" s="1233"/>
      <c r="P3" s="1165"/>
    </row>
    <row r="4" spans="1:18" s="1177" customFormat="1" ht="13.5" customHeight="1" thickBot="1">
      <c r="A4" s="1171"/>
      <c r="B4" s="1234"/>
      <c r="C4" s="1596" t="s">
        <v>163</v>
      </c>
      <c r="D4" s="1597"/>
      <c r="E4" s="1597"/>
      <c r="F4" s="1597"/>
      <c r="G4" s="1597"/>
      <c r="H4" s="1597"/>
      <c r="I4" s="1597"/>
      <c r="J4" s="1597"/>
      <c r="K4" s="1597"/>
      <c r="L4" s="1597"/>
      <c r="M4" s="1597"/>
      <c r="N4" s="1598"/>
      <c r="O4" s="1233"/>
      <c r="P4" s="1171"/>
      <c r="Q4" s="1227"/>
      <c r="R4" s="1228"/>
    </row>
    <row r="5" spans="1:18" ht="3.75" customHeight="1">
      <c r="A5" s="1165"/>
      <c r="B5" s="1159"/>
      <c r="C5" s="1599" t="s">
        <v>157</v>
      </c>
      <c r="D5" s="1600"/>
      <c r="E5" s="1159"/>
      <c r="F5" s="1235"/>
      <c r="G5" s="1235"/>
      <c r="H5" s="1235"/>
      <c r="I5" s="1235"/>
      <c r="J5" s="1235"/>
      <c r="K5" s="1159"/>
      <c r="L5" s="1235"/>
      <c r="M5" s="1235"/>
      <c r="N5" s="1235"/>
      <c r="O5" s="1233"/>
      <c r="P5" s="1165"/>
    </row>
    <row r="6" spans="1:18" ht="12.75" customHeight="1">
      <c r="A6" s="1165"/>
      <c r="B6" s="1159"/>
      <c r="C6" s="1600"/>
      <c r="D6" s="1600"/>
      <c r="E6" s="1180" t="s">
        <v>34</v>
      </c>
      <c r="F6" s="1181" t="s">
        <v>491</v>
      </c>
      <c r="G6" s="1180" t="s">
        <v>34</v>
      </c>
      <c r="H6" s="1181" t="s">
        <v>34</v>
      </c>
      <c r="I6" s="1182"/>
      <c r="J6" s="1181" t="s">
        <v>34</v>
      </c>
      <c r="K6" s="1183" t="s">
        <v>492</v>
      </c>
      <c r="L6" s="1184" t="s">
        <v>34</v>
      </c>
      <c r="M6" s="1184" t="s">
        <v>34</v>
      </c>
      <c r="N6" s="1185"/>
      <c r="O6" s="1233"/>
      <c r="P6" s="1165"/>
      <c r="Q6" s="1236"/>
      <c r="R6" s="1236"/>
    </row>
    <row r="7" spans="1:18">
      <c r="A7" s="1165"/>
      <c r="B7" s="1159"/>
      <c r="C7" s="1237"/>
      <c r="D7" s="1237"/>
      <c r="E7" s="1585" t="s">
        <v>604</v>
      </c>
      <c r="F7" s="1585"/>
      <c r="G7" s="1585" t="s">
        <v>605</v>
      </c>
      <c r="H7" s="1585"/>
      <c r="I7" s="1585" t="s">
        <v>606</v>
      </c>
      <c r="J7" s="1585"/>
      <c r="K7" s="1585" t="s">
        <v>607</v>
      </c>
      <c r="L7" s="1585"/>
      <c r="M7" s="1585" t="s">
        <v>604</v>
      </c>
      <c r="N7" s="1585"/>
      <c r="O7" s="1238"/>
      <c r="P7" s="1165"/>
    </row>
    <row r="8" spans="1:18" s="1190" customFormat="1" ht="16.5" customHeight="1">
      <c r="A8" s="1187"/>
      <c r="B8" s="1239"/>
      <c r="C8" s="1578" t="s">
        <v>13</v>
      </c>
      <c r="D8" s="1578"/>
      <c r="E8" s="1579">
        <v>4575.3</v>
      </c>
      <c r="F8" s="1579"/>
      <c r="G8" s="1579">
        <v>4561.5</v>
      </c>
      <c r="H8" s="1579"/>
      <c r="I8" s="1579">
        <v>4513.3</v>
      </c>
      <c r="J8" s="1579"/>
      <c r="K8" s="1579">
        <v>4602.5</v>
      </c>
      <c r="L8" s="1579"/>
      <c r="M8" s="1580">
        <v>4661.5</v>
      </c>
      <c r="N8" s="1580"/>
      <c r="O8" s="1240"/>
      <c r="P8" s="1187"/>
      <c r="Q8" s="1227"/>
      <c r="R8" s="1228"/>
    </row>
    <row r="9" spans="1:18" ht="12" customHeight="1">
      <c r="A9" s="1165"/>
      <c r="B9" s="1241"/>
      <c r="C9" s="759" t="s">
        <v>72</v>
      </c>
      <c r="D9" s="1191"/>
      <c r="E9" s="1601">
        <v>2348.6999999999998</v>
      </c>
      <c r="F9" s="1601"/>
      <c r="G9" s="1601">
        <v>2352</v>
      </c>
      <c r="H9" s="1601"/>
      <c r="I9" s="1601">
        <v>2303.9</v>
      </c>
      <c r="J9" s="1601"/>
      <c r="K9" s="1601">
        <v>2364.3000000000002</v>
      </c>
      <c r="L9" s="1601"/>
      <c r="M9" s="1602">
        <v>2400.6</v>
      </c>
      <c r="N9" s="1602"/>
      <c r="O9" s="1238"/>
      <c r="P9" s="1165"/>
      <c r="Q9" s="1242"/>
      <c r="R9" s="1242"/>
    </row>
    <row r="10" spans="1:18" ht="12" customHeight="1">
      <c r="A10" s="1165"/>
      <c r="B10" s="1241"/>
      <c r="C10" s="759" t="s">
        <v>71</v>
      </c>
      <c r="D10" s="1191"/>
      <c r="E10" s="1601">
        <v>2226.6999999999998</v>
      </c>
      <c r="F10" s="1601"/>
      <c r="G10" s="1601">
        <v>2209.5</v>
      </c>
      <c r="H10" s="1601"/>
      <c r="I10" s="1601">
        <v>2209.4</v>
      </c>
      <c r="J10" s="1601"/>
      <c r="K10" s="1601">
        <v>2238.3000000000002</v>
      </c>
      <c r="L10" s="1601"/>
      <c r="M10" s="1602">
        <v>2260.9</v>
      </c>
      <c r="N10" s="1602"/>
      <c r="O10" s="1238"/>
      <c r="P10" s="1165"/>
    </row>
    <row r="11" spans="1:18" ht="15.75" customHeight="1">
      <c r="A11" s="1165"/>
      <c r="B11" s="1241"/>
      <c r="C11" s="759" t="s">
        <v>158</v>
      </c>
      <c r="D11" s="1191"/>
      <c r="E11" s="1601">
        <v>266.10000000000002</v>
      </c>
      <c r="F11" s="1601"/>
      <c r="G11" s="1601">
        <v>251.2</v>
      </c>
      <c r="H11" s="1601"/>
      <c r="I11" s="1601">
        <v>252.4</v>
      </c>
      <c r="J11" s="1601"/>
      <c r="K11" s="1601">
        <v>259.39999999999998</v>
      </c>
      <c r="L11" s="1601"/>
      <c r="M11" s="1602">
        <v>272.89999999999998</v>
      </c>
      <c r="N11" s="1602"/>
      <c r="O11" s="1238"/>
      <c r="P11" s="1165"/>
    </row>
    <row r="12" spans="1:18" ht="12" customHeight="1">
      <c r="A12" s="1165"/>
      <c r="B12" s="1241"/>
      <c r="C12" s="759" t="s">
        <v>159</v>
      </c>
      <c r="D12" s="1191"/>
      <c r="E12" s="1586">
        <v>2241</v>
      </c>
      <c r="F12" s="1586"/>
      <c r="G12" s="1586">
        <v>2237.6</v>
      </c>
      <c r="H12" s="1586"/>
      <c r="I12" s="1586">
        <v>2215.6</v>
      </c>
      <c r="J12" s="1586"/>
      <c r="K12" s="1586">
        <v>2233.3000000000002</v>
      </c>
      <c r="L12" s="1586"/>
      <c r="M12" s="1587">
        <v>2245.5</v>
      </c>
      <c r="N12" s="1587"/>
      <c r="O12" s="1238"/>
      <c r="P12" s="1165"/>
    </row>
    <row r="13" spans="1:18" ht="12" customHeight="1">
      <c r="A13" s="1165"/>
      <c r="B13" s="1241"/>
      <c r="C13" s="759" t="s">
        <v>160</v>
      </c>
      <c r="D13" s="1191"/>
      <c r="E13" s="1586">
        <v>2068.1999999999998</v>
      </c>
      <c r="F13" s="1586"/>
      <c r="G13" s="1586">
        <v>2072.6999999999998</v>
      </c>
      <c r="H13" s="1586"/>
      <c r="I13" s="1586">
        <v>2045.3</v>
      </c>
      <c r="J13" s="1586"/>
      <c r="K13" s="1586">
        <v>2109.8000000000002</v>
      </c>
      <c r="L13" s="1586"/>
      <c r="M13" s="1587">
        <v>2143.1</v>
      </c>
      <c r="N13" s="1587"/>
      <c r="O13" s="1238"/>
      <c r="P13" s="1165"/>
    </row>
    <row r="14" spans="1:18" ht="15.75" customHeight="1">
      <c r="A14" s="1165"/>
      <c r="B14" s="1241"/>
      <c r="C14" s="759" t="s">
        <v>384</v>
      </c>
      <c r="D14" s="1191"/>
      <c r="E14" s="1601">
        <v>342.7</v>
      </c>
      <c r="F14" s="1601"/>
      <c r="G14" s="1601">
        <v>323.7</v>
      </c>
      <c r="H14" s="1601"/>
      <c r="I14" s="1601">
        <v>295.60000000000002</v>
      </c>
      <c r="J14" s="1601"/>
      <c r="K14" s="1601">
        <v>328.8</v>
      </c>
      <c r="L14" s="1601"/>
      <c r="M14" s="1602">
        <v>341.8</v>
      </c>
      <c r="N14" s="1602"/>
      <c r="O14" s="1238"/>
      <c r="P14" s="1165"/>
    </row>
    <row r="15" spans="1:18" ht="12" customHeight="1">
      <c r="A15" s="1165"/>
      <c r="B15" s="1241"/>
      <c r="C15" s="759" t="s">
        <v>164</v>
      </c>
      <c r="D15" s="1191"/>
      <c r="E15" s="1586">
        <v>1118.8</v>
      </c>
      <c r="F15" s="1586"/>
      <c r="G15" s="1586">
        <v>1113.5999999999999</v>
      </c>
      <c r="H15" s="1586"/>
      <c r="I15" s="1586">
        <v>1105.2</v>
      </c>
      <c r="J15" s="1586"/>
      <c r="K15" s="1586">
        <v>1116.5</v>
      </c>
      <c r="L15" s="1586"/>
      <c r="M15" s="1587">
        <v>1132.2</v>
      </c>
      <c r="N15" s="1587"/>
      <c r="O15" s="1238"/>
      <c r="P15" s="1165"/>
      <c r="Q15" s="1243"/>
      <c r="R15" s="1243"/>
    </row>
    <row r="16" spans="1:18" ht="12" customHeight="1">
      <c r="A16" s="1165"/>
      <c r="B16" s="1241"/>
      <c r="C16" s="759" t="s">
        <v>165</v>
      </c>
      <c r="D16" s="1191"/>
      <c r="E16" s="1586">
        <v>3113.9</v>
      </c>
      <c r="F16" s="1586"/>
      <c r="G16" s="1586">
        <v>3124.2</v>
      </c>
      <c r="H16" s="1586"/>
      <c r="I16" s="1586">
        <v>3112.5</v>
      </c>
      <c r="J16" s="1586"/>
      <c r="K16" s="1586">
        <v>3157.2</v>
      </c>
      <c r="L16" s="1586"/>
      <c r="M16" s="1587">
        <v>3187.5</v>
      </c>
      <c r="N16" s="1587"/>
      <c r="O16" s="1238"/>
      <c r="P16" s="1165"/>
    </row>
    <row r="17" spans="1:18" s="1247" customFormat="1" ht="15.75" customHeight="1">
      <c r="A17" s="1244"/>
      <c r="B17" s="1245"/>
      <c r="C17" s="759" t="s">
        <v>166</v>
      </c>
      <c r="D17" s="1191"/>
      <c r="E17" s="1586">
        <v>4029.3</v>
      </c>
      <c r="F17" s="1586"/>
      <c r="G17" s="1586">
        <v>3995.1</v>
      </c>
      <c r="H17" s="1586"/>
      <c r="I17" s="1586">
        <v>3971.6</v>
      </c>
      <c r="J17" s="1586"/>
      <c r="K17" s="1586">
        <v>4055.4</v>
      </c>
      <c r="L17" s="1586"/>
      <c r="M17" s="1587">
        <v>4106</v>
      </c>
      <c r="N17" s="1587"/>
      <c r="O17" s="1246"/>
      <c r="P17" s="1244"/>
      <c r="Q17" s="1227"/>
      <c r="R17" s="1228"/>
    </row>
    <row r="18" spans="1:18" s="1247" customFormat="1" ht="12" customHeight="1">
      <c r="A18" s="1244"/>
      <c r="B18" s="1245"/>
      <c r="C18" s="759" t="s">
        <v>167</v>
      </c>
      <c r="D18" s="1191"/>
      <c r="E18" s="1586">
        <v>546.1</v>
      </c>
      <c r="F18" s="1586"/>
      <c r="G18" s="1586">
        <v>566.5</v>
      </c>
      <c r="H18" s="1586"/>
      <c r="I18" s="1586">
        <v>541.70000000000005</v>
      </c>
      <c r="J18" s="1586"/>
      <c r="K18" s="1586">
        <v>547.20000000000005</v>
      </c>
      <c r="L18" s="1586"/>
      <c r="M18" s="1587">
        <v>555.5</v>
      </c>
      <c r="N18" s="1587"/>
      <c r="O18" s="1246"/>
      <c r="P18" s="1244"/>
      <c r="Q18" s="1227"/>
      <c r="R18" s="1228"/>
    </row>
    <row r="19" spans="1:18" ht="15.75" customHeight="1">
      <c r="A19" s="1165"/>
      <c r="B19" s="1241"/>
      <c r="C19" s="759" t="s">
        <v>168</v>
      </c>
      <c r="D19" s="1191"/>
      <c r="E19" s="1586">
        <v>3743.1</v>
      </c>
      <c r="F19" s="1586"/>
      <c r="G19" s="1586">
        <v>3734.9</v>
      </c>
      <c r="H19" s="1586"/>
      <c r="I19" s="1586">
        <v>3712.9</v>
      </c>
      <c r="J19" s="1586"/>
      <c r="K19" s="1586">
        <v>3775.8</v>
      </c>
      <c r="L19" s="1586"/>
      <c r="M19" s="1587">
        <v>3822.9</v>
      </c>
      <c r="N19" s="1587"/>
      <c r="O19" s="1238"/>
      <c r="P19" s="1165"/>
      <c r="R19" s="1243"/>
    </row>
    <row r="20" spans="1:18" ht="12" customHeight="1">
      <c r="A20" s="1165"/>
      <c r="B20" s="1241"/>
      <c r="C20" s="1248"/>
      <c r="D20" s="1158" t="s">
        <v>169</v>
      </c>
      <c r="E20" s="1586">
        <v>2910.9</v>
      </c>
      <c r="F20" s="1586"/>
      <c r="G20" s="1586">
        <v>2906.7</v>
      </c>
      <c r="H20" s="1586"/>
      <c r="I20" s="1586">
        <v>2897.7</v>
      </c>
      <c r="J20" s="1586"/>
      <c r="K20" s="1586">
        <v>2920.8</v>
      </c>
      <c r="L20" s="1586"/>
      <c r="M20" s="1587">
        <v>2966.7</v>
      </c>
      <c r="N20" s="1587"/>
      <c r="O20" s="1238"/>
      <c r="P20" s="1165"/>
      <c r="R20" s="1249"/>
    </row>
    <row r="21" spans="1:18" ht="12" customHeight="1">
      <c r="A21" s="1165"/>
      <c r="B21" s="1241"/>
      <c r="C21" s="1248"/>
      <c r="D21" s="1158" t="s">
        <v>170</v>
      </c>
      <c r="E21" s="1586">
        <v>703.7</v>
      </c>
      <c r="F21" s="1586"/>
      <c r="G21" s="1586">
        <v>701.3</v>
      </c>
      <c r="H21" s="1586"/>
      <c r="I21" s="1586">
        <v>696</v>
      </c>
      <c r="J21" s="1586"/>
      <c r="K21" s="1586">
        <v>712.3</v>
      </c>
      <c r="L21" s="1586"/>
      <c r="M21" s="1587">
        <v>709.5</v>
      </c>
      <c r="N21" s="1587"/>
      <c r="O21" s="1238"/>
      <c r="P21" s="1165"/>
    </row>
    <row r="22" spans="1:18" ht="12" customHeight="1">
      <c r="A22" s="1165"/>
      <c r="B22" s="1241"/>
      <c r="C22" s="1248"/>
      <c r="D22" s="1158" t="s">
        <v>130</v>
      </c>
      <c r="E22" s="1586">
        <v>128.5</v>
      </c>
      <c r="F22" s="1586"/>
      <c r="G22" s="1586">
        <v>126.9</v>
      </c>
      <c r="H22" s="1586"/>
      <c r="I22" s="1586">
        <v>119.3</v>
      </c>
      <c r="J22" s="1586"/>
      <c r="K22" s="1586">
        <v>142.69999999999999</v>
      </c>
      <c r="L22" s="1586"/>
      <c r="M22" s="1587">
        <v>146.69999999999999</v>
      </c>
      <c r="N22" s="1587"/>
      <c r="O22" s="1238"/>
      <c r="P22" s="1165"/>
    </row>
    <row r="23" spans="1:18" ht="12" customHeight="1">
      <c r="A23" s="1165"/>
      <c r="B23" s="1241"/>
      <c r="C23" s="759" t="s">
        <v>171</v>
      </c>
      <c r="D23" s="1191"/>
      <c r="E23" s="1586">
        <v>805.6</v>
      </c>
      <c r="F23" s="1586"/>
      <c r="G23" s="1586">
        <v>805.6</v>
      </c>
      <c r="H23" s="1586"/>
      <c r="I23" s="1586">
        <v>768.6</v>
      </c>
      <c r="J23" s="1586"/>
      <c r="K23" s="1586">
        <v>798</v>
      </c>
      <c r="L23" s="1586"/>
      <c r="M23" s="1587">
        <v>808.4</v>
      </c>
      <c r="N23" s="1587"/>
      <c r="O23" s="1238"/>
      <c r="P23" s="1165"/>
    </row>
    <row r="24" spans="1:18" ht="12" customHeight="1">
      <c r="A24" s="1165"/>
      <c r="B24" s="1241"/>
      <c r="C24" s="759" t="s">
        <v>130</v>
      </c>
      <c r="D24" s="1191"/>
      <c r="E24" s="1586">
        <v>26.5</v>
      </c>
      <c r="F24" s="1586"/>
      <c r="G24" s="1586">
        <v>21</v>
      </c>
      <c r="H24" s="1586"/>
      <c r="I24" s="1586">
        <v>31.7</v>
      </c>
      <c r="J24" s="1586"/>
      <c r="K24" s="1586">
        <v>28.7</v>
      </c>
      <c r="L24" s="1586"/>
      <c r="M24" s="1587">
        <v>30.2</v>
      </c>
      <c r="N24" s="1587"/>
      <c r="O24" s="1238"/>
      <c r="P24" s="1165"/>
    </row>
    <row r="25" spans="1:18" ht="16.5" customHeight="1">
      <c r="A25" s="1165"/>
      <c r="B25" s="1241"/>
      <c r="C25" s="764" t="s">
        <v>172</v>
      </c>
      <c r="D25" s="762"/>
      <c r="E25" s="1590"/>
      <c r="F25" s="1590"/>
      <c r="G25" s="1590"/>
      <c r="H25" s="1590"/>
      <c r="I25" s="1590"/>
      <c r="J25" s="1590"/>
      <c r="K25" s="1590"/>
      <c r="L25" s="1590"/>
      <c r="M25" s="1591"/>
      <c r="N25" s="1591"/>
      <c r="O25" s="1238"/>
      <c r="P25" s="1165"/>
    </row>
    <row r="26" spans="1:18" s="841" customFormat="1" ht="13.5" customHeight="1">
      <c r="A26" s="1208"/>
      <c r="B26" s="1603" t="s">
        <v>173</v>
      </c>
      <c r="C26" s="1603"/>
      <c r="D26" s="1603"/>
      <c r="E26" s="1604">
        <v>64.400000000000006</v>
      </c>
      <c r="F26" s="1604"/>
      <c r="G26" s="1604">
        <v>64.3</v>
      </c>
      <c r="H26" s="1604"/>
      <c r="I26" s="1604">
        <v>64</v>
      </c>
      <c r="J26" s="1604"/>
      <c r="K26" s="1604">
        <v>65.099999999999994</v>
      </c>
      <c r="L26" s="1604"/>
      <c r="M26" s="1605">
        <v>66</v>
      </c>
      <c r="N26" s="1605"/>
      <c r="O26" s="1250"/>
      <c r="P26" s="1208"/>
      <c r="Q26" s="1227"/>
      <c r="R26" s="1228"/>
    </row>
    <row r="27" spans="1:18" ht="12" customHeight="1">
      <c r="A27" s="1165"/>
      <c r="B27" s="1241"/>
      <c r="C27" s="762"/>
      <c r="D27" s="1158" t="s">
        <v>72</v>
      </c>
      <c r="E27" s="1590">
        <v>67.400000000000006</v>
      </c>
      <c r="F27" s="1590"/>
      <c r="G27" s="1590">
        <v>67.5</v>
      </c>
      <c r="H27" s="1590"/>
      <c r="I27" s="1590">
        <v>66.599999999999994</v>
      </c>
      <c r="J27" s="1590"/>
      <c r="K27" s="1590">
        <v>68.3</v>
      </c>
      <c r="L27" s="1590"/>
      <c r="M27" s="1591">
        <v>69.3</v>
      </c>
      <c r="N27" s="1591"/>
      <c r="O27" s="1238"/>
      <c r="P27" s="1165"/>
    </row>
    <row r="28" spans="1:18" ht="12" customHeight="1">
      <c r="A28" s="1165"/>
      <c r="B28" s="1241"/>
      <c r="C28" s="762"/>
      <c r="D28" s="1158" t="s">
        <v>71</v>
      </c>
      <c r="E28" s="1590">
        <v>61.5</v>
      </c>
      <c r="F28" s="1590"/>
      <c r="G28" s="1590">
        <v>61.3</v>
      </c>
      <c r="H28" s="1590"/>
      <c r="I28" s="1590">
        <v>61.5</v>
      </c>
      <c r="J28" s="1590"/>
      <c r="K28" s="1590">
        <v>62.2</v>
      </c>
      <c r="L28" s="1590"/>
      <c r="M28" s="1591">
        <v>62.9</v>
      </c>
      <c r="N28" s="1591"/>
      <c r="O28" s="1238"/>
      <c r="P28" s="1165"/>
    </row>
    <row r="29" spans="1:18" s="841" customFormat="1" ht="14.25" customHeight="1">
      <c r="A29" s="1208"/>
      <c r="B29" s="1603" t="s">
        <v>158</v>
      </c>
      <c r="C29" s="1603"/>
      <c r="D29" s="1603"/>
      <c r="E29" s="1604">
        <v>24.2</v>
      </c>
      <c r="F29" s="1604"/>
      <c r="G29" s="1604">
        <v>22.8</v>
      </c>
      <c r="H29" s="1604"/>
      <c r="I29" s="1604">
        <v>22.9</v>
      </c>
      <c r="J29" s="1604"/>
      <c r="K29" s="1604">
        <v>23.6</v>
      </c>
      <c r="L29" s="1604"/>
      <c r="M29" s="1605">
        <v>24.9</v>
      </c>
      <c r="N29" s="1605"/>
      <c r="O29" s="1250"/>
      <c r="P29" s="1208"/>
      <c r="Q29" s="1227"/>
      <c r="R29" s="1228"/>
    </row>
    <row r="30" spans="1:18" ht="12" customHeight="1">
      <c r="A30" s="1165"/>
      <c r="B30" s="1241"/>
      <c r="C30" s="762"/>
      <c r="D30" s="1158" t="s">
        <v>72</v>
      </c>
      <c r="E30" s="1590">
        <v>25.3</v>
      </c>
      <c r="F30" s="1590"/>
      <c r="G30" s="1590">
        <v>24.3</v>
      </c>
      <c r="H30" s="1590"/>
      <c r="I30" s="1590">
        <v>23.7</v>
      </c>
      <c r="J30" s="1590"/>
      <c r="K30" s="1590">
        <v>25.5</v>
      </c>
      <c r="L30" s="1590"/>
      <c r="M30" s="1591">
        <v>27</v>
      </c>
      <c r="N30" s="1591"/>
      <c r="O30" s="1238"/>
      <c r="P30" s="1165"/>
    </row>
    <row r="31" spans="1:18" ht="12" customHeight="1">
      <c r="A31" s="1165"/>
      <c r="B31" s="1241"/>
      <c r="C31" s="762"/>
      <c r="D31" s="1158" t="s">
        <v>71</v>
      </c>
      <c r="E31" s="1590">
        <v>23</v>
      </c>
      <c r="F31" s="1590"/>
      <c r="G31" s="1590">
        <v>21.3</v>
      </c>
      <c r="H31" s="1590"/>
      <c r="I31" s="1590">
        <v>22.1</v>
      </c>
      <c r="J31" s="1590"/>
      <c r="K31" s="1590">
        <v>21.7</v>
      </c>
      <c r="L31" s="1590"/>
      <c r="M31" s="1591">
        <v>22.7</v>
      </c>
      <c r="N31" s="1591"/>
      <c r="O31" s="1238"/>
      <c r="P31" s="1165"/>
    </row>
    <row r="32" spans="1:18" s="841" customFormat="1" ht="14.25" customHeight="1">
      <c r="A32" s="1208"/>
      <c r="B32" s="1603" t="s">
        <v>174</v>
      </c>
      <c r="C32" s="1603"/>
      <c r="D32" s="1603"/>
      <c r="E32" s="1604">
        <v>50.2</v>
      </c>
      <c r="F32" s="1604"/>
      <c r="G32" s="1604">
        <v>50.4</v>
      </c>
      <c r="H32" s="1604"/>
      <c r="I32" s="1604">
        <v>50</v>
      </c>
      <c r="J32" s="1604"/>
      <c r="K32" s="1604">
        <v>52.2</v>
      </c>
      <c r="L32" s="1604"/>
      <c r="M32" s="1605">
        <v>53.2</v>
      </c>
      <c r="N32" s="1605"/>
      <c r="O32" s="1250"/>
      <c r="P32" s="1208"/>
      <c r="Q32" s="1227"/>
      <c r="R32" s="1228"/>
    </row>
    <row r="33" spans="1:18" ht="12" customHeight="1">
      <c r="A33" s="1165"/>
      <c r="B33" s="1241"/>
      <c r="C33" s="762"/>
      <c r="D33" s="1158" t="s">
        <v>72</v>
      </c>
      <c r="E33" s="1590">
        <v>56</v>
      </c>
      <c r="F33" s="1590"/>
      <c r="G33" s="1590">
        <v>56.6</v>
      </c>
      <c r="H33" s="1590"/>
      <c r="I33" s="1590">
        <v>55.1</v>
      </c>
      <c r="J33" s="1590"/>
      <c r="K33" s="1590">
        <v>58.9</v>
      </c>
      <c r="L33" s="1590"/>
      <c r="M33" s="1591">
        <v>60.6</v>
      </c>
      <c r="N33" s="1591"/>
      <c r="O33" s="1238"/>
      <c r="P33" s="1165"/>
    </row>
    <row r="34" spans="1:18" ht="12" customHeight="1">
      <c r="A34" s="1165"/>
      <c r="B34" s="1241"/>
      <c r="C34" s="762"/>
      <c r="D34" s="1158" t="s">
        <v>71</v>
      </c>
      <c r="E34" s="1590">
        <v>45.2</v>
      </c>
      <c r="F34" s="1590"/>
      <c r="G34" s="1590">
        <v>44.9</v>
      </c>
      <c r="H34" s="1590"/>
      <c r="I34" s="1590">
        <v>45.5</v>
      </c>
      <c r="J34" s="1590"/>
      <c r="K34" s="1590">
        <v>46.1</v>
      </c>
      <c r="L34" s="1590"/>
      <c r="M34" s="1591">
        <v>46.6</v>
      </c>
      <c r="N34" s="1591"/>
      <c r="O34" s="1238"/>
      <c r="P34" s="1165"/>
    </row>
    <row r="35" spans="1:18" ht="15.75" customHeight="1">
      <c r="A35" s="1165"/>
      <c r="B35" s="1241"/>
      <c r="C35" s="1606" t="s">
        <v>175</v>
      </c>
      <c r="D35" s="1606"/>
      <c r="E35" s="1607">
        <v>0</v>
      </c>
      <c r="F35" s="1607"/>
      <c r="G35" s="1607">
        <v>0</v>
      </c>
      <c r="H35" s="1607"/>
      <c r="I35" s="1607">
        <v>0</v>
      </c>
      <c r="J35" s="1607"/>
      <c r="K35" s="1607">
        <v>0</v>
      </c>
      <c r="L35" s="1607"/>
      <c r="M35" s="1611">
        <v>0</v>
      </c>
      <c r="N35" s="1611"/>
      <c r="O35" s="1238"/>
      <c r="P35" s="1165"/>
    </row>
    <row r="36" spans="1:18" ht="12" customHeight="1">
      <c r="A36" s="1165"/>
      <c r="B36" s="1241"/>
      <c r="C36" s="1608" t="s">
        <v>173</v>
      </c>
      <c r="D36" s="1608"/>
      <c r="E36" s="1609">
        <v>-5.9000000000000057</v>
      </c>
      <c r="F36" s="1609"/>
      <c r="G36" s="1609">
        <v>-6.2000000000000028</v>
      </c>
      <c r="H36" s="1609"/>
      <c r="I36" s="1609">
        <v>-5.0999999999999943</v>
      </c>
      <c r="J36" s="1609"/>
      <c r="K36" s="1609">
        <v>-6.0999999999999943</v>
      </c>
      <c r="L36" s="1609"/>
      <c r="M36" s="1610">
        <v>-6.3999999999999986</v>
      </c>
      <c r="N36" s="1610"/>
      <c r="O36" s="1238"/>
      <c r="P36" s="1165"/>
    </row>
    <row r="37" spans="1:18" ht="12" customHeight="1">
      <c r="A37" s="1165"/>
      <c r="B37" s="1241"/>
      <c r="C37" s="1608" t="s">
        <v>158</v>
      </c>
      <c r="D37" s="1608"/>
      <c r="E37" s="1609">
        <v>-2.3000000000000007</v>
      </c>
      <c r="F37" s="1609"/>
      <c r="G37" s="1609">
        <v>-3</v>
      </c>
      <c r="H37" s="1609"/>
      <c r="I37" s="1609">
        <v>-1.5999999999999979</v>
      </c>
      <c r="J37" s="1609"/>
      <c r="K37" s="1609">
        <v>-3.8000000000000007</v>
      </c>
      <c r="L37" s="1609"/>
      <c r="M37" s="1610">
        <v>-4.3000000000000007</v>
      </c>
      <c r="N37" s="1610"/>
      <c r="O37" s="1238"/>
      <c r="P37" s="1165"/>
    </row>
    <row r="38" spans="1:18" ht="12" customHeight="1">
      <c r="A38" s="1165"/>
      <c r="B38" s="1241"/>
      <c r="C38" s="1608" t="s">
        <v>174</v>
      </c>
      <c r="D38" s="1608"/>
      <c r="E38" s="1609">
        <v>-10.799999999999997</v>
      </c>
      <c r="F38" s="1609"/>
      <c r="G38" s="1609">
        <v>-11.700000000000003</v>
      </c>
      <c r="H38" s="1609"/>
      <c r="I38" s="1609">
        <v>-9.6000000000000014</v>
      </c>
      <c r="J38" s="1609"/>
      <c r="K38" s="1609">
        <v>-12.799999999999997</v>
      </c>
      <c r="L38" s="1609"/>
      <c r="M38" s="1610">
        <v>-14</v>
      </c>
      <c r="N38" s="1610"/>
      <c r="O38" s="1238"/>
      <c r="P38" s="1165"/>
    </row>
    <row r="39" spans="1:18" ht="9.75" customHeight="1" thickBot="1">
      <c r="A39" s="1165"/>
      <c r="B39" s="1241"/>
      <c r="C39" s="1158"/>
      <c r="D39" s="1158"/>
      <c r="E39" s="1251"/>
      <c r="F39" s="1251"/>
      <c r="G39" s="1251"/>
      <c r="H39" s="1251"/>
      <c r="I39" s="1251"/>
      <c r="J39" s="1251"/>
      <c r="K39" s="1251"/>
      <c r="L39" s="1251"/>
      <c r="M39" s="1252"/>
      <c r="N39" s="1252"/>
      <c r="O39" s="1238"/>
      <c r="P39" s="1165"/>
    </row>
    <row r="40" spans="1:18" s="1177" customFormat="1" ht="13.5" customHeight="1" thickBot="1">
      <c r="A40" s="1171"/>
      <c r="B40" s="1234"/>
      <c r="C40" s="1173" t="s">
        <v>520</v>
      </c>
      <c r="D40" s="1174"/>
      <c r="E40" s="1174"/>
      <c r="F40" s="1174"/>
      <c r="G40" s="1174"/>
      <c r="H40" s="1174"/>
      <c r="I40" s="1174"/>
      <c r="J40" s="1174"/>
      <c r="K40" s="1174"/>
      <c r="L40" s="1174"/>
      <c r="M40" s="1174"/>
      <c r="N40" s="1175"/>
      <c r="O40" s="1238"/>
      <c r="P40" s="1165"/>
      <c r="Q40" s="1253"/>
      <c r="R40" s="1236"/>
    </row>
    <row r="41" spans="1:18" ht="3.75" customHeight="1">
      <c r="A41" s="1165"/>
      <c r="B41" s="1159"/>
      <c r="C41" s="1593" t="s">
        <v>161</v>
      </c>
      <c r="D41" s="1594"/>
      <c r="E41" s="1162"/>
      <c r="F41" s="1235"/>
      <c r="G41" s="1235"/>
      <c r="H41" s="1235"/>
      <c r="I41" s="1235"/>
      <c r="J41" s="1235"/>
      <c r="K41" s="1169"/>
      <c r="L41" s="1235"/>
      <c r="M41" s="1235"/>
      <c r="N41" s="1235"/>
      <c r="O41" s="1238"/>
      <c r="P41" s="1165"/>
    </row>
    <row r="42" spans="1:18" s="1247" customFormat="1" ht="12.75" customHeight="1">
      <c r="A42" s="1244"/>
      <c r="B42" s="1191"/>
      <c r="C42" s="1594"/>
      <c r="D42" s="1594"/>
      <c r="E42" s="1180" t="s">
        <v>34</v>
      </c>
      <c r="F42" s="1181" t="s">
        <v>491</v>
      </c>
      <c r="G42" s="1180" t="s">
        <v>34</v>
      </c>
      <c r="H42" s="1181" t="s">
        <v>34</v>
      </c>
      <c r="I42" s="1182"/>
      <c r="J42" s="1181" t="s">
        <v>34</v>
      </c>
      <c r="K42" s="1183" t="s">
        <v>492</v>
      </c>
      <c r="L42" s="1184" t="s">
        <v>34</v>
      </c>
      <c r="M42" s="1184" t="s">
        <v>34</v>
      </c>
      <c r="N42" s="1185"/>
      <c r="O42" s="1246"/>
      <c r="P42" s="1244"/>
      <c r="Q42" s="1254"/>
      <c r="R42" s="1254"/>
    </row>
    <row r="43" spans="1:18" ht="12.75" customHeight="1">
      <c r="A43" s="1165"/>
      <c r="B43" s="1159"/>
      <c r="C43" s="1186"/>
      <c r="D43" s="1186"/>
      <c r="E43" s="1585" t="str">
        <f>+E7</f>
        <v>3.º trimestre</v>
      </c>
      <c r="F43" s="1585"/>
      <c r="G43" s="1585" t="str">
        <f>+G7</f>
        <v>4.º trimestre</v>
      </c>
      <c r="H43" s="1585"/>
      <c r="I43" s="1585" t="str">
        <f>+I7</f>
        <v>1.º trimestre</v>
      </c>
      <c r="J43" s="1585"/>
      <c r="K43" s="1585" t="str">
        <f>+K7</f>
        <v>2.º trimestre</v>
      </c>
      <c r="L43" s="1585"/>
      <c r="M43" s="1585" t="str">
        <f>+M7</f>
        <v>3.º trimestre</v>
      </c>
      <c r="N43" s="1585"/>
      <c r="O43" s="1238"/>
      <c r="P43" s="1165"/>
      <c r="Q43" s="1255"/>
    </row>
    <row r="44" spans="1:18" ht="12.75" customHeight="1">
      <c r="A44" s="1165"/>
      <c r="B44" s="1159"/>
      <c r="C44" s="1186"/>
      <c r="D44" s="1186"/>
      <c r="E44" s="771" t="s">
        <v>162</v>
      </c>
      <c r="F44" s="771" t="s">
        <v>107</v>
      </c>
      <c r="G44" s="771" t="s">
        <v>162</v>
      </c>
      <c r="H44" s="771" t="s">
        <v>107</v>
      </c>
      <c r="I44" s="772" t="s">
        <v>162</v>
      </c>
      <c r="J44" s="772" t="s">
        <v>107</v>
      </c>
      <c r="K44" s="772" t="s">
        <v>162</v>
      </c>
      <c r="L44" s="772" t="s">
        <v>107</v>
      </c>
      <c r="M44" s="772" t="s">
        <v>162</v>
      </c>
      <c r="N44" s="772" t="s">
        <v>107</v>
      </c>
      <c r="O44" s="1238"/>
      <c r="P44" s="1165"/>
      <c r="Q44" s="1256"/>
      <c r="R44" s="1256"/>
    </row>
    <row r="45" spans="1:18" s="1190" customFormat="1" ht="15" customHeight="1">
      <c r="A45" s="1187"/>
      <c r="B45" s="1257"/>
      <c r="C45" s="1578" t="s">
        <v>521</v>
      </c>
      <c r="D45" s="1578"/>
      <c r="E45" s="1258">
        <v>3743.1</v>
      </c>
      <c r="F45" s="1258">
        <f>+E45/E$45*100</f>
        <v>100</v>
      </c>
      <c r="G45" s="1259">
        <v>3734.9</v>
      </c>
      <c r="H45" s="1259">
        <f>+G45/G$45*100</f>
        <v>100</v>
      </c>
      <c r="I45" s="1259">
        <v>3712.9</v>
      </c>
      <c r="J45" s="1259">
        <f>+I45/I$45*100</f>
        <v>100</v>
      </c>
      <c r="K45" s="1259">
        <v>3775.8</v>
      </c>
      <c r="L45" s="1259">
        <f>+K45/K$45*100</f>
        <v>100</v>
      </c>
      <c r="M45" s="1259">
        <v>3822.7</v>
      </c>
      <c r="N45" s="1259">
        <f>+M45/M$45*100</f>
        <v>100</v>
      </c>
      <c r="O45" s="1240"/>
      <c r="P45" s="1165"/>
      <c r="Q45" s="1260"/>
      <c r="R45" s="1261"/>
    </row>
    <row r="46" spans="1:18" s="1190" customFormat="1" ht="11.25" customHeight="1">
      <c r="A46" s="1187"/>
      <c r="B46" s="1257"/>
      <c r="C46" s="1205"/>
      <c r="D46" s="759" t="s">
        <v>72</v>
      </c>
      <c r="E46" s="1262">
        <v>1827.3</v>
      </c>
      <c r="F46" s="1262">
        <f>+E46/E$45*100</f>
        <v>48.817824797627637</v>
      </c>
      <c r="G46" s="1263">
        <v>1827</v>
      </c>
      <c r="H46" s="1263">
        <f>+G46/G$45*100</f>
        <v>48.916972341963636</v>
      </c>
      <c r="I46" s="1263">
        <v>1799.7</v>
      </c>
      <c r="J46" s="1263">
        <f>+I46/I$45*100</f>
        <v>48.471545153384149</v>
      </c>
      <c r="K46" s="1263">
        <v>1841.9</v>
      </c>
      <c r="L46" s="1263">
        <f>+K46/K$45*100</f>
        <v>48.7817151332168</v>
      </c>
      <c r="M46" s="1263">
        <v>1866.6</v>
      </c>
      <c r="N46" s="1263">
        <f>+M46/M$45*100</f>
        <v>48.829361446098304</v>
      </c>
      <c r="O46" s="1240"/>
      <c r="P46" s="1165"/>
      <c r="Q46" s="1260"/>
      <c r="R46" s="1264"/>
    </row>
    <row r="47" spans="1:18" s="1247" customFormat="1" ht="11.25" customHeight="1">
      <c r="A47" s="1244"/>
      <c r="B47" s="1191"/>
      <c r="C47" s="763"/>
      <c r="D47" s="759" t="s">
        <v>71</v>
      </c>
      <c r="E47" s="1262">
        <v>1915.8</v>
      </c>
      <c r="F47" s="1262">
        <f>+E47/E$45*100</f>
        <v>51.182175202372363</v>
      </c>
      <c r="G47" s="1263">
        <v>1907.9</v>
      </c>
      <c r="H47" s="1263">
        <f>+G47/G$45*100</f>
        <v>51.083027658036364</v>
      </c>
      <c r="I47" s="1263">
        <v>1913.3</v>
      </c>
      <c r="J47" s="1263">
        <f>+I47/I$45*100</f>
        <v>51.531148159120896</v>
      </c>
      <c r="K47" s="1263">
        <v>1933.9</v>
      </c>
      <c r="L47" s="1263">
        <f>+K47/K$45*100</f>
        <v>51.2182848667832</v>
      </c>
      <c r="M47" s="1263">
        <v>1956.2</v>
      </c>
      <c r="N47" s="1263">
        <f>+M47/M$45*100</f>
        <v>51.173254505977454</v>
      </c>
      <c r="O47" s="1246"/>
      <c r="P47" s="1165"/>
      <c r="Q47" s="1260"/>
      <c r="R47" s="1265"/>
    </row>
    <row r="48" spans="1:18" s="1247" customFormat="1" ht="13.5" customHeight="1">
      <c r="A48" s="1244"/>
      <c r="B48" s="1266"/>
      <c r="C48" s="765" t="s">
        <v>514</v>
      </c>
      <c r="D48" s="762"/>
      <c r="E48" s="1262">
        <v>34.700000000000003</v>
      </c>
      <c r="F48" s="1262">
        <f>+E48/E$45*100</f>
        <v>0.92703908525019385</v>
      </c>
      <c r="G48" s="1263">
        <v>34.700000000000003</v>
      </c>
      <c r="H48" s="1263">
        <f>+G48/G$45*100</f>
        <v>0.92907440627593774</v>
      </c>
      <c r="I48" s="1263">
        <v>33.4</v>
      </c>
      <c r="J48" s="1263">
        <f>+I48/I$45*100</f>
        <v>0.89956637668668693</v>
      </c>
      <c r="K48" s="1263">
        <v>34.1</v>
      </c>
      <c r="L48" s="1263">
        <f>+K48/K$45*100</f>
        <v>0.90311986863710991</v>
      </c>
      <c r="M48" s="1263">
        <v>36.700000000000003</v>
      </c>
      <c r="N48" s="1263">
        <f>+M48/M$45*100</f>
        <v>0.96005441180317586</v>
      </c>
      <c r="O48" s="1246"/>
      <c r="P48" s="1165"/>
      <c r="Q48" s="1260"/>
      <c r="R48" s="1267"/>
    </row>
    <row r="49" spans="1:18" s="1247" customFormat="1" ht="11.25" customHeight="1">
      <c r="A49" s="1244"/>
      <c r="B49" s="1266"/>
      <c r="C49" s="765"/>
      <c r="D49" s="1158" t="s">
        <v>72</v>
      </c>
      <c r="E49" s="1268">
        <v>19.3</v>
      </c>
      <c r="F49" s="1268">
        <f>+E49/E48*100</f>
        <v>55.619596541786741</v>
      </c>
      <c r="G49" s="1269">
        <v>22.1</v>
      </c>
      <c r="H49" s="1269">
        <f>+G49/G48*100</f>
        <v>63.68876080691642</v>
      </c>
      <c r="I49" s="1269">
        <v>19.8</v>
      </c>
      <c r="J49" s="1269">
        <f>+I49/I48*100</f>
        <v>59.281437125748504</v>
      </c>
      <c r="K49" s="1269">
        <v>21.3</v>
      </c>
      <c r="L49" s="1269">
        <f>+K49/K48*100</f>
        <v>62.463343108504397</v>
      </c>
      <c r="M49" s="1269">
        <v>20.8</v>
      </c>
      <c r="N49" s="1269">
        <f>+M49/M48*100</f>
        <v>56.675749318801081</v>
      </c>
      <c r="O49" s="1246"/>
      <c r="P49" s="1165"/>
      <c r="Q49" s="1260"/>
      <c r="R49" s="1267"/>
    </row>
    <row r="50" spans="1:18" s="1247" customFormat="1" ht="11.25" customHeight="1">
      <c r="A50" s="1244"/>
      <c r="B50" s="1191"/>
      <c r="C50" s="765"/>
      <c r="D50" s="1158" t="s">
        <v>71</v>
      </c>
      <c r="E50" s="1268">
        <v>15.4</v>
      </c>
      <c r="F50" s="1268">
        <f>+E50/E48*100</f>
        <v>44.380403458213252</v>
      </c>
      <c r="G50" s="1269">
        <v>12.6</v>
      </c>
      <c r="H50" s="1269">
        <f>+G50/G48*100</f>
        <v>36.311239193083573</v>
      </c>
      <c r="I50" s="1269">
        <v>13.6</v>
      </c>
      <c r="J50" s="1269">
        <f>+I50/I48*100</f>
        <v>40.718562874251496</v>
      </c>
      <c r="K50" s="1269">
        <v>12.8</v>
      </c>
      <c r="L50" s="1269">
        <f>+K50/K48*100</f>
        <v>37.536656891495603</v>
      </c>
      <c r="M50" s="1269">
        <v>15.9</v>
      </c>
      <c r="N50" s="1269">
        <f>+M50/M48*100</f>
        <v>43.324250681198905</v>
      </c>
      <c r="O50" s="1246"/>
      <c r="P50" s="1165"/>
      <c r="Q50" s="1260"/>
      <c r="R50" s="1267"/>
    </row>
    <row r="51" spans="1:18" s="1247" customFormat="1" ht="13.5" customHeight="1">
      <c r="A51" s="1244"/>
      <c r="B51" s="1191"/>
      <c r="C51" s="765" t="s">
        <v>515</v>
      </c>
      <c r="D51" s="762"/>
      <c r="E51" s="1262">
        <v>416.3</v>
      </c>
      <c r="F51" s="1262">
        <f>+E51/E$45*100</f>
        <v>11.121797440624082</v>
      </c>
      <c r="G51" s="1263">
        <v>405</v>
      </c>
      <c r="H51" s="1263">
        <f>+G51/G$45*100</f>
        <v>10.843663819647112</v>
      </c>
      <c r="I51" s="1263">
        <v>400.3</v>
      </c>
      <c r="J51" s="1263">
        <f>+I51/I$45*100</f>
        <v>10.781329957714995</v>
      </c>
      <c r="K51" s="1263">
        <v>397.9</v>
      </c>
      <c r="L51" s="1263">
        <f>+K51/K$45*100</f>
        <v>10.538164097674665</v>
      </c>
      <c r="M51" s="1263">
        <v>407.3</v>
      </c>
      <c r="N51" s="1263">
        <f>+M51/M$45*100</f>
        <v>10.654772804562221</v>
      </c>
      <c r="O51" s="1246"/>
      <c r="P51" s="1165"/>
      <c r="Q51" s="1254"/>
      <c r="R51" s="1228"/>
    </row>
    <row r="52" spans="1:18" s="1247" customFormat="1" ht="11.25" customHeight="1">
      <c r="A52" s="1244"/>
      <c r="B52" s="1191"/>
      <c r="C52" s="765"/>
      <c r="D52" s="1158" t="s">
        <v>72</v>
      </c>
      <c r="E52" s="1268">
        <v>221.7</v>
      </c>
      <c r="F52" s="1268">
        <f>+E52/E51*100</f>
        <v>53.254864280566892</v>
      </c>
      <c r="G52" s="1269">
        <v>210.4</v>
      </c>
      <c r="H52" s="1269">
        <f>+G52/G51*100</f>
        <v>51.950617283950621</v>
      </c>
      <c r="I52" s="1269">
        <v>209.2</v>
      </c>
      <c r="J52" s="1269">
        <f>+I52/I51*100</f>
        <v>52.260804396702468</v>
      </c>
      <c r="K52" s="1269">
        <v>204.9</v>
      </c>
      <c r="L52" s="1269">
        <f>+K52/K51*100</f>
        <v>51.495350590600651</v>
      </c>
      <c r="M52" s="1269">
        <v>218.2</v>
      </c>
      <c r="N52" s="1269">
        <f>+M52/M51*100</f>
        <v>53.572305425975927</v>
      </c>
      <c r="O52" s="1246"/>
      <c r="P52" s="1165"/>
      <c r="Q52" s="1270"/>
      <c r="R52" s="1228"/>
    </row>
    <row r="53" spans="1:18" s="1247" customFormat="1" ht="11.25" customHeight="1">
      <c r="A53" s="1244"/>
      <c r="B53" s="1191"/>
      <c r="C53" s="765"/>
      <c r="D53" s="1158" t="s">
        <v>71</v>
      </c>
      <c r="E53" s="1268">
        <v>194.7</v>
      </c>
      <c r="F53" s="1268">
        <f>+E53/E51*100</f>
        <v>46.769156858035068</v>
      </c>
      <c r="G53" s="1269">
        <v>194.7</v>
      </c>
      <c r="H53" s="1269">
        <f>+G53/G51*100</f>
        <v>48.074074074074069</v>
      </c>
      <c r="I53" s="1269">
        <v>191</v>
      </c>
      <c r="J53" s="1269">
        <f>+I53/I51*100</f>
        <v>47.714214339245565</v>
      </c>
      <c r="K53" s="1269">
        <v>193</v>
      </c>
      <c r="L53" s="1269">
        <f>+K53/K51*100</f>
        <v>48.504649409399349</v>
      </c>
      <c r="M53" s="1269">
        <v>189</v>
      </c>
      <c r="N53" s="1269">
        <f>+M53/M51*100</f>
        <v>46.403142646697766</v>
      </c>
      <c r="O53" s="1246"/>
      <c r="P53" s="1165"/>
      <c r="Q53" s="1254"/>
      <c r="R53" s="1228"/>
    </row>
    <row r="54" spans="1:18" s="1247" customFormat="1" ht="13.5" customHeight="1">
      <c r="A54" s="1244"/>
      <c r="B54" s="1191"/>
      <c r="C54" s="765" t="s">
        <v>516</v>
      </c>
      <c r="D54" s="762"/>
      <c r="E54" s="1262">
        <v>453.1</v>
      </c>
      <c r="F54" s="1262">
        <f>+E54/E$45*100</f>
        <v>12.104939755817371</v>
      </c>
      <c r="G54" s="1263">
        <v>467.1</v>
      </c>
      <c r="H54" s="1263">
        <f>+G54/G$45*100</f>
        <v>12.50635893865967</v>
      </c>
      <c r="I54" s="1263">
        <v>445.9</v>
      </c>
      <c r="J54" s="1263">
        <f>+I54/I$45*100</f>
        <v>12.009480460017775</v>
      </c>
      <c r="K54" s="1263">
        <v>463</v>
      </c>
      <c r="L54" s="1263">
        <f>+K54/K$45*100</f>
        <v>12.262302028709147</v>
      </c>
      <c r="M54" s="1263">
        <v>448.7</v>
      </c>
      <c r="N54" s="1263">
        <f>+M54/M$45*100</f>
        <v>11.73777696392602</v>
      </c>
      <c r="O54" s="1246"/>
      <c r="P54" s="1165"/>
      <c r="Q54" s="1271"/>
      <c r="R54" s="1254"/>
    </row>
    <row r="55" spans="1:18" s="1247" customFormat="1" ht="11.25" customHeight="1">
      <c r="A55" s="1244"/>
      <c r="B55" s="1191"/>
      <c r="C55" s="765"/>
      <c r="D55" s="1158" t="s">
        <v>72</v>
      </c>
      <c r="E55" s="1268">
        <v>254.2</v>
      </c>
      <c r="F55" s="1268">
        <f>+E55/E54*100</f>
        <v>56.10240564996689</v>
      </c>
      <c r="G55" s="1269">
        <v>269.60000000000002</v>
      </c>
      <c r="H55" s="1269">
        <f>+G55/G54*100</f>
        <v>57.717833440376801</v>
      </c>
      <c r="I55" s="1269">
        <v>250.5</v>
      </c>
      <c r="J55" s="1269">
        <f>+I55/I54*100</f>
        <v>56.178515362188833</v>
      </c>
      <c r="K55" s="1269">
        <v>262.7</v>
      </c>
      <c r="L55" s="1269">
        <f>+K55/K54*100</f>
        <v>56.738660907127425</v>
      </c>
      <c r="M55" s="1269">
        <v>254.9</v>
      </c>
      <c r="N55" s="1269">
        <f>+M55/M54*100</f>
        <v>56.808558056607986</v>
      </c>
      <c r="O55" s="1246"/>
      <c r="P55" s="1244"/>
      <c r="Q55" s="1272"/>
      <c r="R55" s="1254"/>
    </row>
    <row r="56" spans="1:18" s="1247" customFormat="1" ht="11.25" customHeight="1">
      <c r="A56" s="1244"/>
      <c r="B56" s="1191"/>
      <c r="C56" s="765"/>
      <c r="D56" s="1158" t="s">
        <v>71</v>
      </c>
      <c r="E56" s="1268">
        <v>199</v>
      </c>
      <c r="F56" s="1268">
        <f>+E56/E54*100</f>
        <v>43.919664533215624</v>
      </c>
      <c r="G56" s="1269">
        <v>197.5</v>
      </c>
      <c r="H56" s="1269">
        <f>+G56/G54*100</f>
        <v>42.282166559623207</v>
      </c>
      <c r="I56" s="1269">
        <v>195.4</v>
      </c>
      <c r="J56" s="1269">
        <f>+I56/I54*100</f>
        <v>43.821484637811167</v>
      </c>
      <c r="K56" s="1269">
        <v>200.3</v>
      </c>
      <c r="L56" s="1269">
        <f>+K56/K54*100</f>
        <v>43.261339092872575</v>
      </c>
      <c r="M56" s="1269">
        <v>193.7</v>
      </c>
      <c r="N56" s="1269">
        <f>+M56/M54*100</f>
        <v>43.169155337642074</v>
      </c>
      <c r="O56" s="1246"/>
      <c r="P56" s="1244"/>
      <c r="Q56" s="1272"/>
      <c r="R56" s="1254"/>
    </row>
    <row r="57" spans="1:18" s="1247" customFormat="1" ht="13.5" customHeight="1">
      <c r="A57" s="1244"/>
      <c r="B57" s="1191"/>
      <c r="C57" s="765" t="s">
        <v>517</v>
      </c>
      <c r="D57" s="762"/>
      <c r="E57" s="1262">
        <v>814.1</v>
      </c>
      <c r="F57" s="1262">
        <f>+E57/E$45*100</f>
        <v>21.749352141273278</v>
      </c>
      <c r="G57" s="1263">
        <v>785.6</v>
      </c>
      <c r="H57" s="1263">
        <f>+G57/G$45*100</f>
        <v>21.034030362258697</v>
      </c>
      <c r="I57" s="1263">
        <v>776.2</v>
      </c>
      <c r="J57" s="1263">
        <f>+I57/I$45*100</f>
        <v>20.905491664197797</v>
      </c>
      <c r="K57" s="1263">
        <v>793.4</v>
      </c>
      <c r="L57" s="1263">
        <f>+K57/K$45*100</f>
        <v>21.012765506647597</v>
      </c>
      <c r="M57" s="1263">
        <v>800.6</v>
      </c>
      <c r="N57" s="1263">
        <f>+M57/M$45*100</f>
        <v>20.943312318518327</v>
      </c>
      <c r="O57" s="1246"/>
      <c r="P57" s="1244"/>
      <c r="Q57" s="1272"/>
      <c r="R57" s="1254"/>
    </row>
    <row r="58" spans="1:18" s="1247" customFormat="1" ht="11.25" customHeight="1">
      <c r="A58" s="1244"/>
      <c r="B58" s="1191"/>
      <c r="C58" s="765"/>
      <c r="D58" s="1158" t="s">
        <v>72</v>
      </c>
      <c r="E58" s="1268">
        <v>443.7</v>
      </c>
      <c r="F58" s="1268">
        <f>+E58/E57*100</f>
        <v>54.501903943004535</v>
      </c>
      <c r="G58" s="1269">
        <v>432</v>
      </c>
      <c r="H58" s="1269">
        <f>+G58/G57*100</f>
        <v>54.989816700610994</v>
      </c>
      <c r="I58" s="1269">
        <v>417.5</v>
      </c>
      <c r="J58" s="1269">
        <f>+I58/I57*100</f>
        <v>53.787683586704446</v>
      </c>
      <c r="K58" s="1269">
        <v>424.9</v>
      </c>
      <c r="L58" s="1269">
        <f>+K58/K57*100</f>
        <v>53.55432316612049</v>
      </c>
      <c r="M58" s="1269">
        <v>436</v>
      </c>
      <c r="N58" s="1269">
        <f>+M58/M57*100</f>
        <v>54.459155633275046</v>
      </c>
      <c r="O58" s="1246"/>
      <c r="P58" s="1244"/>
      <c r="Q58" s="1267"/>
      <c r="R58" s="1254"/>
    </row>
    <row r="59" spans="1:18" s="1247" customFormat="1" ht="11.25" customHeight="1">
      <c r="A59" s="1244"/>
      <c r="B59" s="1191"/>
      <c r="C59" s="765"/>
      <c r="D59" s="1158" t="s">
        <v>71</v>
      </c>
      <c r="E59" s="1268">
        <v>370.4</v>
      </c>
      <c r="F59" s="1268">
        <f>+E59/E57*100</f>
        <v>45.49809605699545</v>
      </c>
      <c r="G59" s="1269">
        <v>353.6</v>
      </c>
      <c r="H59" s="1269">
        <f>+G59/G57*100</f>
        <v>45.010183299389006</v>
      </c>
      <c r="I59" s="1269">
        <v>358.7</v>
      </c>
      <c r="J59" s="1269">
        <f>+I59/I57*100</f>
        <v>46.21231641329554</v>
      </c>
      <c r="K59" s="1269">
        <v>368.5</v>
      </c>
      <c r="L59" s="1269">
        <f>+K59/K57*100</f>
        <v>46.44567683387951</v>
      </c>
      <c r="M59" s="1269">
        <v>364.6</v>
      </c>
      <c r="N59" s="1269">
        <f>+M59/M57*100</f>
        <v>45.540844366724961</v>
      </c>
      <c r="O59" s="1246"/>
      <c r="P59" s="1244"/>
      <c r="Q59" s="1273"/>
      <c r="R59" s="1254"/>
    </row>
    <row r="60" spans="1:18" s="1247" customFormat="1" ht="13.5" customHeight="1">
      <c r="A60" s="1244"/>
      <c r="B60" s="1191"/>
      <c r="C60" s="765" t="s">
        <v>522</v>
      </c>
      <c r="D60" s="762"/>
      <c r="E60" s="1262">
        <v>1018.5</v>
      </c>
      <c r="F60" s="1262">
        <f>+E60/E$45*100</f>
        <v>27.210066522401217</v>
      </c>
      <c r="G60" s="1263">
        <v>1026</v>
      </c>
      <c r="H60" s="1263">
        <f>+G60/G$45*100</f>
        <v>27.470615009772686</v>
      </c>
      <c r="I60" s="1263">
        <v>1040.7</v>
      </c>
      <c r="J60" s="1263">
        <f>+I60/I$45*100</f>
        <v>28.029303240054944</v>
      </c>
      <c r="K60" s="1263">
        <v>1051.7</v>
      </c>
      <c r="L60" s="1263">
        <f>+K60/K$45*100</f>
        <v>27.853699878171511</v>
      </c>
      <c r="M60" s="1263">
        <v>1072.8</v>
      </c>
      <c r="N60" s="1263">
        <f>+M60/M$45*100</f>
        <v>28.063933868731528</v>
      </c>
      <c r="O60" s="1246"/>
      <c r="P60" s="1244"/>
      <c r="Q60" s="1273"/>
      <c r="R60" s="1481"/>
    </row>
    <row r="61" spans="1:18" s="1247" customFormat="1" ht="11.25" customHeight="1">
      <c r="A61" s="1244"/>
      <c r="B61" s="1191"/>
      <c r="C61" s="759"/>
      <c r="D61" s="1158" t="s">
        <v>72</v>
      </c>
      <c r="E61" s="1268">
        <v>507</v>
      </c>
      <c r="F61" s="1268">
        <f>+E61/E60*100</f>
        <v>49.779086892488955</v>
      </c>
      <c r="G61" s="1269">
        <v>504.8</v>
      </c>
      <c r="H61" s="1269">
        <f>+G61/G60*100</f>
        <v>49.200779727095515</v>
      </c>
      <c r="I61" s="1269">
        <v>515</v>
      </c>
      <c r="J61" s="1269">
        <f>+I61/I60*100</f>
        <v>49.485922936485053</v>
      </c>
      <c r="K61" s="1269">
        <v>537.9</v>
      </c>
      <c r="L61" s="1269">
        <f>+K61/K60*100</f>
        <v>51.145764001141004</v>
      </c>
      <c r="M61" s="1269">
        <v>534.70000000000005</v>
      </c>
      <c r="N61" s="1269">
        <f>+M61/M60*100</f>
        <v>49.841536167039528</v>
      </c>
      <c r="O61" s="1246"/>
      <c r="P61" s="1244"/>
      <c r="Q61" s="1273"/>
      <c r="R61" s="1254"/>
    </row>
    <row r="62" spans="1:18" s="1247" customFormat="1" ht="11.25" customHeight="1">
      <c r="A62" s="1244"/>
      <c r="B62" s="1191"/>
      <c r="C62" s="762"/>
      <c r="D62" s="1274" t="s">
        <v>71</v>
      </c>
      <c r="E62" s="1268">
        <v>511.5</v>
      </c>
      <c r="F62" s="1268">
        <f>+E62/E60*100</f>
        <v>50.220913107511045</v>
      </c>
      <c r="G62" s="1269">
        <v>521.20000000000005</v>
      </c>
      <c r="H62" s="1269">
        <f>+G62/G60*100</f>
        <v>50.799220272904492</v>
      </c>
      <c r="I62" s="1269">
        <v>525.6</v>
      </c>
      <c r="J62" s="1269">
        <f>+I62/I60*100</f>
        <v>50.504468146439898</v>
      </c>
      <c r="K62" s="1269">
        <v>513.79999999999995</v>
      </c>
      <c r="L62" s="1269">
        <f>+K62/K60*100</f>
        <v>48.854235998858982</v>
      </c>
      <c r="M62" s="1269">
        <v>538</v>
      </c>
      <c r="N62" s="1269">
        <f>+M62/M60*100</f>
        <v>50.14914243102163</v>
      </c>
      <c r="O62" s="1246"/>
      <c r="P62" s="1244"/>
      <c r="Q62" s="1273"/>
      <c r="R62" s="1254"/>
    </row>
    <row r="63" spans="1:18" s="1247" customFormat="1" ht="13.5" customHeight="1">
      <c r="A63" s="1244"/>
      <c r="B63" s="1191"/>
      <c r="C63" s="765" t="s">
        <v>523</v>
      </c>
      <c r="D63" s="765"/>
      <c r="E63" s="1262">
        <v>1006.3</v>
      </c>
      <c r="F63" s="1262">
        <f>+E63/E$45*100</f>
        <v>26.884133472255616</v>
      </c>
      <c r="G63" s="1263">
        <v>1016.5</v>
      </c>
      <c r="H63" s="1263">
        <f>+G63/G$45*100</f>
        <v>27.216257463385901</v>
      </c>
      <c r="I63" s="1263">
        <v>1016.6</v>
      </c>
      <c r="J63" s="1263">
        <f>+I63/I$45*100</f>
        <v>27.380214926337903</v>
      </c>
      <c r="K63" s="1263">
        <v>1035.7</v>
      </c>
      <c r="L63" s="1263">
        <f>+K63/K$45*100</f>
        <v>27.429948620159966</v>
      </c>
      <c r="M63" s="1263">
        <v>1056.8</v>
      </c>
      <c r="N63" s="1263">
        <f>+M63/M$45*100</f>
        <v>27.645381536610248</v>
      </c>
      <c r="O63" s="1246"/>
      <c r="P63" s="1244"/>
      <c r="Q63" s="1227"/>
      <c r="R63" s="1254"/>
    </row>
    <row r="64" spans="1:18" s="1247" customFormat="1" ht="11.25" customHeight="1">
      <c r="A64" s="1244"/>
      <c r="B64" s="1191"/>
      <c r="C64" s="759"/>
      <c r="D64" s="1158" t="s">
        <v>72</v>
      </c>
      <c r="E64" s="1268">
        <v>381.5</v>
      </c>
      <c r="F64" s="1268">
        <f>+E64/E63*100</f>
        <v>37.911159693928255</v>
      </c>
      <c r="G64" s="1269">
        <v>388.2</v>
      </c>
      <c r="H64" s="1269">
        <f>+G64/G63*100</f>
        <v>38.189867191342842</v>
      </c>
      <c r="I64" s="1269">
        <v>387.7</v>
      </c>
      <c r="J64" s="1269">
        <f>+I64/I63*100</f>
        <v>38.13692701160732</v>
      </c>
      <c r="K64" s="1269">
        <v>390.2</v>
      </c>
      <c r="L64" s="1269">
        <f>+K64/K63*100</f>
        <v>37.675002413826398</v>
      </c>
      <c r="M64" s="1269">
        <v>401.9</v>
      </c>
      <c r="N64" s="1269">
        <f>+M64/M63*100</f>
        <v>38.029901589704771</v>
      </c>
      <c r="O64" s="1246"/>
      <c r="P64" s="1244"/>
      <c r="Q64" s="1227"/>
      <c r="R64" s="1254"/>
    </row>
    <row r="65" spans="1:18" s="1247" customFormat="1" ht="11.25" customHeight="1">
      <c r="A65" s="1244"/>
      <c r="B65" s="1191"/>
      <c r="C65" s="762"/>
      <c r="D65" s="1274" t="s">
        <v>71</v>
      </c>
      <c r="E65" s="1268">
        <v>624.79999999999995</v>
      </c>
      <c r="F65" s="1268">
        <f>+E65/E63*100</f>
        <v>62.088840306071745</v>
      </c>
      <c r="G65" s="1269">
        <v>628.29999999999995</v>
      </c>
      <c r="H65" s="1269">
        <f>+G65/G63*100</f>
        <v>61.810132808657144</v>
      </c>
      <c r="I65" s="1269">
        <v>628.9</v>
      </c>
      <c r="J65" s="1269">
        <f>+I65/I63*100</f>
        <v>61.863072988392673</v>
      </c>
      <c r="K65" s="1269">
        <v>645.5</v>
      </c>
      <c r="L65" s="1269">
        <f>+K65/K63*100</f>
        <v>62.324997586173602</v>
      </c>
      <c r="M65" s="1269">
        <v>654.9</v>
      </c>
      <c r="N65" s="1269">
        <f>+M65/M63*100</f>
        <v>61.970098410295229</v>
      </c>
      <c r="O65" s="1246"/>
      <c r="P65" s="1244"/>
      <c r="Q65" s="1227"/>
      <c r="R65" s="1254"/>
    </row>
    <row r="66" spans="1:18" s="841" customFormat="1" ht="12" customHeight="1">
      <c r="A66" s="872"/>
      <c r="B66" s="872"/>
      <c r="C66" s="873" t="s">
        <v>424</v>
      </c>
      <c r="D66" s="874"/>
      <c r="E66" s="875"/>
      <c r="F66" s="1219"/>
      <c r="G66" s="875"/>
      <c r="H66" s="1219"/>
      <c r="I66" s="875"/>
      <c r="J66" s="1219"/>
      <c r="K66" s="875"/>
      <c r="L66" s="1219"/>
      <c r="M66" s="875"/>
      <c r="N66" s="1219"/>
      <c r="O66" s="1246"/>
      <c r="P66" s="867"/>
    </row>
    <row r="67" spans="1:18" ht="13.5" customHeight="1">
      <c r="A67" s="1165"/>
      <c r="B67" s="1159"/>
      <c r="C67" s="1221" t="s">
        <v>406</v>
      </c>
      <c r="D67" s="1169"/>
      <c r="E67" s="1222" t="s">
        <v>88</v>
      </c>
      <c r="F67" s="961"/>
      <c r="G67" s="1223"/>
      <c r="H67" s="1223"/>
      <c r="I67" s="1251"/>
      <c r="J67" s="1275"/>
      <c r="K67" s="1276"/>
      <c r="L67" s="1251"/>
      <c r="M67" s="1277"/>
      <c r="N67" s="1277"/>
      <c r="O67" s="1238"/>
      <c r="P67" s="1165"/>
    </row>
    <row r="68" spans="1:18" s="841" customFormat="1" ht="13.5" customHeight="1">
      <c r="A68" s="1208"/>
      <c r="B68" s="1278"/>
      <c r="C68" s="1278"/>
      <c r="D68" s="1278"/>
      <c r="E68" s="1159"/>
      <c r="F68" s="1159"/>
      <c r="G68" s="1159"/>
      <c r="H68" s="1159"/>
      <c r="I68" s="1159"/>
      <c r="J68" s="1159"/>
      <c r="K68" s="1612">
        <v>42705</v>
      </c>
      <c r="L68" s="1612"/>
      <c r="M68" s="1612"/>
      <c r="N68" s="1612"/>
      <c r="O68" s="1279">
        <v>7</v>
      </c>
      <c r="P68" s="1165"/>
      <c r="Q68" s="1227"/>
      <c r="R68" s="1228"/>
    </row>
  </sheetData>
  <mergeCells count="180">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2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8"/>
  <sheetViews>
    <sheetView showRuler="0" zoomScaleNormal="100" workbookViewId="0"/>
  </sheetViews>
  <sheetFormatPr defaultRowHeight="12.75"/>
  <cols>
    <col min="1" max="1" width="1" style="1164" customWidth="1"/>
    <col min="2" max="2" width="2.5703125" style="1164" customWidth="1"/>
    <col min="3" max="3" width="1" style="1164" customWidth="1"/>
    <col min="4" max="4" width="32.42578125" style="1164" customWidth="1"/>
    <col min="5" max="5" width="7.42578125" style="1164" customWidth="1"/>
    <col min="6" max="6" width="5.140625" style="1164" customWidth="1"/>
    <col min="7" max="7" width="7.42578125" style="1164" customWidth="1"/>
    <col min="8" max="8" width="5.140625" style="1164" customWidth="1"/>
    <col min="9" max="9" width="7.42578125" style="1164" customWidth="1"/>
    <col min="10" max="10" width="5.140625" style="1164" customWidth="1"/>
    <col min="11" max="11" width="7.42578125" style="1164" customWidth="1"/>
    <col min="12" max="12" width="5.140625" style="1164" customWidth="1"/>
    <col min="13" max="13" width="7.42578125" style="1164" customWidth="1"/>
    <col min="14" max="14" width="5.140625" style="1164" customWidth="1"/>
    <col min="15" max="15" width="2.5703125" style="1164" customWidth="1"/>
    <col min="16" max="16" width="1" style="1164" customWidth="1"/>
    <col min="17" max="16384" width="9.140625" style="1164"/>
  </cols>
  <sheetData>
    <row r="1" spans="1:18" ht="13.5" customHeight="1">
      <c r="A1" s="1165"/>
      <c r="B1" s="1280"/>
      <c r="C1" s="1280"/>
      <c r="D1" s="1280"/>
      <c r="E1" s="1159"/>
      <c r="F1" s="1159"/>
      <c r="G1" s="1159"/>
      <c r="H1" s="1159"/>
      <c r="I1" s="1615" t="s">
        <v>321</v>
      </c>
      <c r="J1" s="1615"/>
      <c r="K1" s="1615"/>
      <c r="L1" s="1615"/>
      <c r="M1" s="1615"/>
      <c r="N1" s="1615"/>
      <c r="O1" s="1281"/>
      <c r="P1" s="1281"/>
    </row>
    <row r="2" spans="1:18" ht="6" customHeight="1">
      <c r="A2" s="1165"/>
      <c r="B2" s="1282"/>
      <c r="C2" s="1229"/>
      <c r="D2" s="1229"/>
      <c r="E2" s="1231"/>
      <c r="F2" s="1231"/>
      <c r="G2" s="1231"/>
      <c r="H2" s="1231"/>
      <c r="I2" s="1167"/>
      <c r="J2" s="1167"/>
      <c r="K2" s="1167"/>
      <c r="L2" s="1167"/>
      <c r="M2" s="1167"/>
      <c r="N2" s="1283"/>
      <c r="O2" s="1159"/>
      <c r="P2" s="1165"/>
    </row>
    <row r="3" spans="1:18" ht="10.5" customHeight="1" thickBot="1">
      <c r="A3" s="1165"/>
      <c r="B3" s="1284"/>
      <c r="C3" s="1285"/>
      <c r="D3" s="1286"/>
      <c r="E3" s="1287"/>
      <c r="F3" s="1287"/>
      <c r="G3" s="1287"/>
      <c r="H3" s="1287"/>
      <c r="I3" s="1159"/>
      <c r="J3" s="1159"/>
      <c r="K3" s="1159"/>
      <c r="L3" s="1159"/>
      <c r="M3" s="1582" t="s">
        <v>73</v>
      </c>
      <c r="N3" s="1582"/>
      <c r="O3" s="1159"/>
      <c r="P3" s="1165"/>
    </row>
    <row r="4" spans="1:18" s="1177" customFormat="1" ht="13.5" customHeight="1" thickBot="1">
      <c r="A4" s="1171"/>
      <c r="B4" s="1172"/>
      <c r="C4" s="1288" t="s">
        <v>181</v>
      </c>
      <c r="D4" s="1174"/>
      <c r="E4" s="1174"/>
      <c r="F4" s="1174"/>
      <c r="G4" s="1174"/>
      <c r="H4" s="1174"/>
      <c r="I4" s="1174"/>
      <c r="J4" s="1174"/>
      <c r="K4" s="1174"/>
      <c r="L4" s="1174"/>
      <c r="M4" s="1174"/>
      <c r="N4" s="1175"/>
      <c r="O4" s="1159"/>
      <c r="P4" s="1171"/>
    </row>
    <row r="5" spans="1:18" ht="3.75" customHeight="1">
      <c r="A5" s="1165"/>
      <c r="B5" s="1168"/>
      <c r="C5" s="1583" t="s">
        <v>157</v>
      </c>
      <c r="D5" s="1584"/>
      <c r="E5" s="1201"/>
      <c r="F5" s="1201"/>
      <c r="G5" s="1201"/>
      <c r="H5" s="1201"/>
      <c r="I5" s="1201"/>
      <c r="J5" s="1201"/>
      <c r="K5" s="1169"/>
      <c r="L5" s="1289"/>
      <c r="M5" s="1289"/>
      <c r="N5" s="1289"/>
      <c r="O5" s="1159"/>
      <c r="P5" s="1165"/>
    </row>
    <row r="6" spans="1:18" ht="12.75" customHeight="1">
      <c r="A6" s="1165"/>
      <c r="B6" s="1168"/>
      <c r="C6" s="1584"/>
      <c r="D6" s="1584"/>
      <c r="E6" s="1180" t="s">
        <v>34</v>
      </c>
      <c r="F6" s="1181" t="s">
        <v>491</v>
      </c>
      <c r="G6" s="1180" t="s">
        <v>34</v>
      </c>
      <c r="H6" s="1181" t="s">
        <v>34</v>
      </c>
      <c r="I6" s="1182"/>
      <c r="J6" s="1181" t="s">
        <v>34</v>
      </c>
      <c r="K6" s="1183" t="s">
        <v>492</v>
      </c>
      <c r="L6" s="1184" t="s">
        <v>34</v>
      </c>
      <c r="M6" s="1184" t="s">
        <v>34</v>
      </c>
      <c r="N6" s="1185"/>
      <c r="O6" s="1159"/>
      <c r="P6" s="1171"/>
    </row>
    <row r="7" spans="1:18" ht="12.75" customHeight="1">
      <c r="A7" s="1165"/>
      <c r="B7" s="1168"/>
      <c r="C7" s="1245"/>
      <c r="D7" s="1245"/>
      <c r="E7" s="1585" t="s">
        <v>604</v>
      </c>
      <c r="F7" s="1585"/>
      <c r="G7" s="1585" t="s">
        <v>605</v>
      </c>
      <c r="H7" s="1585"/>
      <c r="I7" s="1585" t="s">
        <v>606</v>
      </c>
      <c r="J7" s="1585"/>
      <c r="K7" s="1585" t="s">
        <v>607</v>
      </c>
      <c r="L7" s="1585"/>
      <c r="M7" s="1585" t="s">
        <v>604</v>
      </c>
      <c r="N7" s="1585"/>
      <c r="O7" s="1192"/>
      <c r="P7" s="1165"/>
    </row>
    <row r="8" spans="1:18" s="1190" customFormat="1" ht="18.75" customHeight="1">
      <c r="A8" s="1187"/>
      <c r="B8" s="1188"/>
      <c r="C8" s="1578" t="s">
        <v>182</v>
      </c>
      <c r="D8" s="1578"/>
      <c r="E8" s="1613">
        <v>618.79999999999995</v>
      </c>
      <c r="F8" s="1613"/>
      <c r="G8" s="1613">
        <v>633.9</v>
      </c>
      <c r="H8" s="1613"/>
      <c r="I8" s="1613">
        <v>640.20000000000005</v>
      </c>
      <c r="J8" s="1613"/>
      <c r="K8" s="1613">
        <v>559.29999999999995</v>
      </c>
      <c r="L8" s="1613"/>
      <c r="M8" s="1614">
        <v>549.5</v>
      </c>
      <c r="N8" s="1614"/>
      <c r="O8" s="1194"/>
      <c r="P8" s="1187"/>
    </row>
    <row r="9" spans="1:18" ht="13.5" customHeight="1">
      <c r="A9" s="1165"/>
      <c r="B9" s="1168"/>
      <c r="C9" s="759" t="s">
        <v>72</v>
      </c>
      <c r="D9" s="1191"/>
      <c r="E9" s="1616">
        <v>305.3</v>
      </c>
      <c r="F9" s="1616"/>
      <c r="G9" s="1616">
        <v>321.10000000000002</v>
      </c>
      <c r="H9" s="1616"/>
      <c r="I9" s="1616">
        <v>326.10000000000002</v>
      </c>
      <c r="J9" s="1616"/>
      <c r="K9" s="1616">
        <v>285</v>
      </c>
      <c r="L9" s="1616"/>
      <c r="M9" s="1617">
        <v>277.10000000000002</v>
      </c>
      <c r="N9" s="1617"/>
      <c r="O9" s="1192"/>
      <c r="P9" s="1165"/>
    </row>
    <row r="10" spans="1:18" ht="13.5" customHeight="1">
      <c r="A10" s="1165"/>
      <c r="B10" s="1168"/>
      <c r="C10" s="759" t="s">
        <v>71</v>
      </c>
      <c r="D10" s="1191"/>
      <c r="E10" s="1616">
        <v>313.5</v>
      </c>
      <c r="F10" s="1616"/>
      <c r="G10" s="1616">
        <v>312.8</v>
      </c>
      <c r="H10" s="1616"/>
      <c r="I10" s="1616">
        <v>314.10000000000002</v>
      </c>
      <c r="J10" s="1616"/>
      <c r="K10" s="1616">
        <v>274.3</v>
      </c>
      <c r="L10" s="1616"/>
      <c r="M10" s="1617">
        <v>272.39999999999998</v>
      </c>
      <c r="N10" s="1617"/>
      <c r="O10" s="1192"/>
      <c r="P10" s="1165"/>
    </row>
    <row r="11" spans="1:18" ht="18.75" customHeight="1">
      <c r="A11" s="1165"/>
      <c r="B11" s="1168"/>
      <c r="C11" s="759" t="s">
        <v>158</v>
      </c>
      <c r="D11" s="1191"/>
      <c r="E11" s="1616">
        <v>118.3</v>
      </c>
      <c r="F11" s="1616"/>
      <c r="G11" s="1616">
        <v>122.3</v>
      </c>
      <c r="H11" s="1616"/>
      <c r="I11" s="1616">
        <v>113.5</v>
      </c>
      <c r="J11" s="1616"/>
      <c r="K11" s="1616">
        <v>95.4</v>
      </c>
      <c r="L11" s="1616"/>
      <c r="M11" s="1617">
        <v>96.5</v>
      </c>
      <c r="N11" s="1617"/>
      <c r="O11" s="1192"/>
      <c r="P11" s="1165"/>
    </row>
    <row r="12" spans="1:18" ht="13.5" customHeight="1">
      <c r="A12" s="1165"/>
      <c r="B12" s="1168"/>
      <c r="C12" s="759" t="s">
        <v>159</v>
      </c>
      <c r="D12" s="1191"/>
      <c r="E12" s="1616">
        <v>270</v>
      </c>
      <c r="F12" s="1616"/>
      <c r="G12" s="1616">
        <v>277.10000000000002</v>
      </c>
      <c r="H12" s="1616"/>
      <c r="I12" s="1616">
        <v>293</v>
      </c>
      <c r="J12" s="1616"/>
      <c r="K12" s="1616">
        <v>242.5</v>
      </c>
      <c r="L12" s="1616"/>
      <c r="M12" s="1617">
        <v>240.6</v>
      </c>
      <c r="N12" s="1617"/>
      <c r="O12" s="1192"/>
      <c r="P12" s="1165"/>
    </row>
    <row r="13" spans="1:18" ht="13.5" customHeight="1">
      <c r="A13" s="1165"/>
      <c r="B13" s="1168"/>
      <c r="C13" s="759" t="s">
        <v>160</v>
      </c>
      <c r="D13" s="1191"/>
      <c r="E13" s="1616">
        <v>230.5</v>
      </c>
      <c r="F13" s="1616"/>
      <c r="G13" s="1616">
        <v>234.5</v>
      </c>
      <c r="H13" s="1616"/>
      <c r="I13" s="1616">
        <v>233.6</v>
      </c>
      <c r="J13" s="1616"/>
      <c r="K13" s="1616">
        <v>221.4</v>
      </c>
      <c r="L13" s="1616"/>
      <c r="M13" s="1617">
        <v>212.4</v>
      </c>
      <c r="N13" s="1617"/>
      <c r="O13" s="1192"/>
      <c r="P13" s="1165"/>
    </row>
    <row r="14" spans="1:18" ht="18.75" customHeight="1">
      <c r="A14" s="1165"/>
      <c r="B14" s="1168"/>
      <c r="C14" s="759" t="s">
        <v>183</v>
      </c>
      <c r="D14" s="1191"/>
      <c r="E14" s="1616">
        <v>82.1</v>
      </c>
      <c r="F14" s="1616"/>
      <c r="G14" s="1616">
        <v>91.1</v>
      </c>
      <c r="H14" s="1616"/>
      <c r="I14" s="1616">
        <v>74.099999999999994</v>
      </c>
      <c r="J14" s="1616"/>
      <c r="K14" s="1616">
        <v>65</v>
      </c>
      <c r="L14" s="1616"/>
      <c r="M14" s="1617">
        <v>61.6</v>
      </c>
      <c r="N14" s="1617"/>
      <c r="O14" s="1192"/>
      <c r="P14" s="1165"/>
    </row>
    <row r="15" spans="1:18" ht="13.5" customHeight="1">
      <c r="A15" s="1165"/>
      <c r="B15" s="1168"/>
      <c r="C15" s="759" t="s">
        <v>184</v>
      </c>
      <c r="D15" s="1191"/>
      <c r="E15" s="1616">
        <v>536.70000000000005</v>
      </c>
      <c r="F15" s="1616"/>
      <c r="G15" s="1616">
        <v>542.79999999999995</v>
      </c>
      <c r="H15" s="1616"/>
      <c r="I15" s="1616">
        <v>566.1</v>
      </c>
      <c r="J15" s="1616"/>
      <c r="K15" s="1616">
        <v>494.4</v>
      </c>
      <c r="L15" s="1616"/>
      <c r="M15" s="1617">
        <v>488</v>
      </c>
      <c r="N15" s="1617"/>
      <c r="O15" s="1192"/>
      <c r="P15" s="1165"/>
    </row>
    <row r="16" spans="1:18" ht="18.75" customHeight="1">
      <c r="A16" s="1165"/>
      <c r="B16" s="1168"/>
      <c r="C16" s="759" t="s">
        <v>185</v>
      </c>
      <c r="D16" s="1191"/>
      <c r="E16" s="1616">
        <v>228.1</v>
      </c>
      <c r="F16" s="1616"/>
      <c r="G16" s="1616">
        <v>239.1</v>
      </c>
      <c r="H16" s="1616"/>
      <c r="I16" s="1616">
        <v>261</v>
      </c>
      <c r="J16" s="1616"/>
      <c r="K16" s="1616">
        <v>200.7</v>
      </c>
      <c r="L16" s="1616"/>
      <c r="M16" s="1617">
        <v>202.4</v>
      </c>
      <c r="N16" s="1617"/>
      <c r="O16" s="1192"/>
      <c r="P16" s="1165"/>
      <c r="R16" s="1290"/>
    </row>
    <row r="17" spans="1:19" ht="13.5" customHeight="1">
      <c r="A17" s="1165"/>
      <c r="B17" s="1168"/>
      <c r="C17" s="759" t="s">
        <v>186</v>
      </c>
      <c r="D17" s="1191"/>
      <c r="E17" s="1616">
        <v>390.7</v>
      </c>
      <c r="F17" s="1616"/>
      <c r="G17" s="1616">
        <v>394.8</v>
      </c>
      <c r="H17" s="1616"/>
      <c r="I17" s="1616">
        <v>379.2</v>
      </c>
      <c r="J17" s="1616"/>
      <c r="K17" s="1616">
        <v>358.7</v>
      </c>
      <c r="L17" s="1616"/>
      <c r="M17" s="1617">
        <v>347.2</v>
      </c>
      <c r="N17" s="1617"/>
      <c r="O17" s="1192"/>
      <c r="P17" s="1165"/>
    </row>
    <row r="18" spans="1:19" s="1190" customFormat="1" ht="18.75" customHeight="1">
      <c r="A18" s="1187"/>
      <c r="B18" s="1188"/>
      <c r="C18" s="1578" t="s">
        <v>187</v>
      </c>
      <c r="D18" s="1578"/>
      <c r="E18" s="1613">
        <v>11.9</v>
      </c>
      <c r="F18" s="1613"/>
      <c r="G18" s="1613">
        <v>12.2</v>
      </c>
      <c r="H18" s="1613"/>
      <c r="I18" s="1613">
        <v>12.4</v>
      </c>
      <c r="J18" s="1613"/>
      <c r="K18" s="1613">
        <v>10.8</v>
      </c>
      <c r="L18" s="1613"/>
      <c r="M18" s="1614">
        <v>10.5</v>
      </c>
      <c r="N18" s="1614"/>
      <c r="O18" s="1194"/>
      <c r="P18" s="1187"/>
    </row>
    <row r="19" spans="1:19" ht="13.5" customHeight="1">
      <c r="A19" s="1165"/>
      <c r="B19" s="1168"/>
      <c r="C19" s="759" t="s">
        <v>72</v>
      </c>
      <c r="D19" s="1191"/>
      <c r="E19" s="1616">
        <v>11.5</v>
      </c>
      <c r="F19" s="1616"/>
      <c r="G19" s="1616">
        <v>12</v>
      </c>
      <c r="H19" s="1616"/>
      <c r="I19" s="1616">
        <v>12.4</v>
      </c>
      <c r="J19" s="1616"/>
      <c r="K19" s="1616">
        <v>10.8</v>
      </c>
      <c r="L19" s="1616"/>
      <c r="M19" s="1617">
        <v>10.3</v>
      </c>
      <c r="N19" s="1617"/>
      <c r="O19" s="1192"/>
      <c r="P19" s="1165"/>
    </row>
    <row r="20" spans="1:19" ht="13.5" customHeight="1">
      <c r="A20" s="1165"/>
      <c r="B20" s="1168"/>
      <c r="C20" s="759" t="s">
        <v>71</v>
      </c>
      <c r="D20" s="1191"/>
      <c r="E20" s="1616">
        <v>12.3</v>
      </c>
      <c r="F20" s="1616"/>
      <c r="G20" s="1616">
        <v>12.4</v>
      </c>
      <c r="H20" s="1616"/>
      <c r="I20" s="1616">
        <v>12.4</v>
      </c>
      <c r="J20" s="1616"/>
      <c r="K20" s="1616">
        <v>10.9</v>
      </c>
      <c r="L20" s="1616"/>
      <c r="M20" s="1617">
        <v>10.8</v>
      </c>
      <c r="N20" s="1617"/>
      <c r="O20" s="1192"/>
      <c r="P20" s="1165"/>
    </row>
    <row r="21" spans="1:19" s="1294" customFormat="1" ht="13.5" customHeight="1">
      <c r="A21" s="1291"/>
      <c r="B21" s="1292"/>
      <c r="C21" s="1158" t="s">
        <v>188</v>
      </c>
      <c r="D21" s="1293"/>
      <c r="E21" s="1618">
        <v>0.80000000000000071</v>
      </c>
      <c r="F21" s="1618"/>
      <c r="G21" s="1618">
        <v>0.40000000000000036</v>
      </c>
      <c r="H21" s="1618"/>
      <c r="I21" s="1618">
        <v>0</v>
      </c>
      <c r="J21" s="1618"/>
      <c r="K21" s="1618">
        <v>9.9999999999999645E-2</v>
      </c>
      <c r="L21" s="1618"/>
      <c r="M21" s="1619">
        <v>0.5</v>
      </c>
      <c r="N21" s="1619"/>
      <c r="O21" s="1293"/>
      <c r="P21" s="1291"/>
    </row>
    <row r="22" spans="1:19" ht="18.75" customHeight="1">
      <c r="A22" s="1165"/>
      <c r="B22" s="1168"/>
      <c r="C22" s="759" t="s">
        <v>158</v>
      </c>
      <c r="D22" s="1191"/>
      <c r="E22" s="1616">
        <v>30.8</v>
      </c>
      <c r="F22" s="1616"/>
      <c r="G22" s="1616">
        <v>32.799999999999997</v>
      </c>
      <c r="H22" s="1616"/>
      <c r="I22" s="1616">
        <v>31</v>
      </c>
      <c r="J22" s="1616"/>
      <c r="K22" s="1616">
        <v>26.9</v>
      </c>
      <c r="L22" s="1616"/>
      <c r="M22" s="1617">
        <v>26.1</v>
      </c>
      <c r="N22" s="1617"/>
      <c r="O22" s="1192"/>
      <c r="P22" s="1165"/>
      <c r="R22" s="1290"/>
      <c r="S22" s="1290"/>
    </row>
    <row r="23" spans="1:19" ht="13.5" customHeight="1">
      <c r="A23" s="1165"/>
      <c r="B23" s="1168"/>
      <c r="C23" s="759" t="s">
        <v>159</v>
      </c>
      <c r="D23" s="1159"/>
      <c r="E23" s="1616">
        <v>10.8</v>
      </c>
      <c r="F23" s="1616"/>
      <c r="G23" s="1616">
        <v>11</v>
      </c>
      <c r="H23" s="1616"/>
      <c r="I23" s="1616">
        <v>11.7</v>
      </c>
      <c r="J23" s="1616"/>
      <c r="K23" s="1616">
        <v>9.8000000000000007</v>
      </c>
      <c r="L23" s="1616"/>
      <c r="M23" s="1617">
        <v>9.6999999999999993</v>
      </c>
      <c r="N23" s="1617"/>
      <c r="O23" s="1192"/>
      <c r="P23" s="1165"/>
    </row>
    <row r="24" spans="1:19" ht="13.5" customHeight="1">
      <c r="A24" s="1165"/>
      <c r="B24" s="1168"/>
      <c r="C24" s="759" t="s">
        <v>160</v>
      </c>
      <c r="D24" s="1159"/>
      <c r="E24" s="1616">
        <v>10</v>
      </c>
      <c r="F24" s="1616"/>
      <c r="G24" s="1616">
        <v>10.199999999999999</v>
      </c>
      <c r="H24" s="1616"/>
      <c r="I24" s="1616">
        <v>10.3</v>
      </c>
      <c r="J24" s="1616"/>
      <c r="K24" s="1616">
        <v>9.5</v>
      </c>
      <c r="L24" s="1616"/>
      <c r="M24" s="1617">
        <v>9</v>
      </c>
      <c r="N24" s="1617"/>
      <c r="O24" s="1192"/>
      <c r="P24" s="1165"/>
    </row>
    <row r="25" spans="1:19" s="1296" customFormat="1" ht="18.75" customHeight="1">
      <c r="A25" s="1295"/>
      <c r="B25" s="1178"/>
      <c r="C25" s="759" t="s">
        <v>189</v>
      </c>
      <c r="D25" s="1191"/>
      <c r="E25" s="1616">
        <v>13.6</v>
      </c>
      <c r="F25" s="1616"/>
      <c r="G25" s="1616">
        <v>13.5</v>
      </c>
      <c r="H25" s="1616"/>
      <c r="I25" s="1616">
        <v>13.3</v>
      </c>
      <c r="J25" s="1616"/>
      <c r="K25" s="1616">
        <v>11.6</v>
      </c>
      <c r="L25" s="1616"/>
      <c r="M25" s="1617">
        <v>11.8</v>
      </c>
      <c r="N25" s="1617"/>
      <c r="O25" s="1170"/>
      <c r="P25" s="1295"/>
    </row>
    <row r="26" spans="1:19" s="1296" customFormat="1" ht="13.5" customHeight="1">
      <c r="A26" s="1295"/>
      <c r="B26" s="1178"/>
      <c r="C26" s="759" t="s">
        <v>190</v>
      </c>
      <c r="D26" s="1191"/>
      <c r="E26" s="1616">
        <v>8.1999999999999993</v>
      </c>
      <c r="F26" s="1616"/>
      <c r="G26" s="1616">
        <v>9</v>
      </c>
      <c r="H26" s="1616"/>
      <c r="I26" s="1616">
        <v>9.3000000000000007</v>
      </c>
      <c r="J26" s="1616"/>
      <c r="K26" s="1616">
        <v>8.4</v>
      </c>
      <c r="L26" s="1616"/>
      <c r="M26" s="1617">
        <v>8</v>
      </c>
      <c r="N26" s="1617"/>
      <c r="O26" s="1170"/>
      <c r="P26" s="1295"/>
    </row>
    <row r="27" spans="1:19" s="1296" customFormat="1" ht="13.5" customHeight="1">
      <c r="A27" s="1295"/>
      <c r="B27" s="1178"/>
      <c r="C27" s="759" t="s">
        <v>191</v>
      </c>
      <c r="D27" s="1191"/>
      <c r="E27" s="1616">
        <v>12.8</v>
      </c>
      <c r="F27" s="1616"/>
      <c r="G27" s="1616">
        <v>12.5</v>
      </c>
      <c r="H27" s="1616"/>
      <c r="I27" s="1616">
        <v>13.7</v>
      </c>
      <c r="J27" s="1616"/>
      <c r="K27" s="1616">
        <v>11.6</v>
      </c>
      <c r="L27" s="1616"/>
      <c r="M27" s="1617">
        <v>10.9</v>
      </c>
      <c r="N27" s="1617"/>
      <c r="O27" s="1170"/>
      <c r="P27" s="1295"/>
    </row>
    <row r="28" spans="1:19" s="1296" customFormat="1" ht="13.5" customHeight="1">
      <c r="A28" s="1295"/>
      <c r="B28" s="1178"/>
      <c r="C28" s="759" t="s">
        <v>192</v>
      </c>
      <c r="D28" s="1191"/>
      <c r="E28" s="1616">
        <v>11.8</v>
      </c>
      <c r="F28" s="1616"/>
      <c r="G28" s="1616">
        <v>13.3</v>
      </c>
      <c r="H28" s="1616"/>
      <c r="I28" s="1616">
        <v>12.6</v>
      </c>
      <c r="J28" s="1616"/>
      <c r="K28" s="1616">
        <v>12.7</v>
      </c>
      <c r="L28" s="1616"/>
      <c r="M28" s="1617">
        <v>12</v>
      </c>
      <c r="N28" s="1617"/>
      <c r="O28" s="1170"/>
      <c r="P28" s="1295"/>
    </row>
    <row r="29" spans="1:19" s="1296" customFormat="1" ht="13.5" customHeight="1">
      <c r="A29" s="1295"/>
      <c r="B29" s="1178"/>
      <c r="C29" s="759" t="s">
        <v>193</v>
      </c>
      <c r="D29" s="1191"/>
      <c r="E29" s="1616">
        <v>10.199999999999999</v>
      </c>
      <c r="F29" s="1616"/>
      <c r="G29" s="1616">
        <v>12.9</v>
      </c>
      <c r="H29" s="1616"/>
      <c r="I29" s="1616">
        <v>12.2</v>
      </c>
      <c r="J29" s="1616"/>
      <c r="K29" s="1616">
        <v>8.1</v>
      </c>
      <c r="L29" s="1616"/>
      <c r="M29" s="1617">
        <v>7.3</v>
      </c>
      <c r="N29" s="1617"/>
      <c r="O29" s="1170"/>
      <c r="P29" s="1295"/>
    </row>
    <row r="30" spans="1:19" s="1296" customFormat="1" ht="13.5" customHeight="1">
      <c r="A30" s="1295"/>
      <c r="B30" s="1178"/>
      <c r="C30" s="759" t="s">
        <v>131</v>
      </c>
      <c r="D30" s="1191"/>
      <c r="E30" s="1616">
        <v>12.1</v>
      </c>
      <c r="F30" s="1616"/>
      <c r="G30" s="1616">
        <v>12.6</v>
      </c>
      <c r="H30" s="1616"/>
      <c r="I30" s="1616">
        <v>12.4</v>
      </c>
      <c r="J30" s="1616"/>
      <c r="K30" s="1616">
        <v>11</v>
      </c>
      <c r="L30" s="1616"/>
      <c r="M30" s="1617">
        <v>10.7</v>
      </c>
      <c r="N30" s="1617"/>
      <c r="O30" s="1170"/>
      <c r="P30" s="1295"/>
    </row>
    <row r="31" spans="1:19" s="1296" customFormat="1" ht="13.5" customHeight="1">
      <c r="A31" s="1295"/>
      <c r="B31" s="1178"/>
      <c r="C31" s="759" t="s">
        <v>132</v>
      </c>
      <c r="D31" s="1191"/>
      <c r="E31" s="1616">
        <v>14.7</v>
      </c>
      <c r="F31" s="1616"/>
      <c r="G31" s="1616">
        <v>14.7</v>
      </c>
      <c r="H31" s="1616"/>
      <c r="I31" s="1616">
        <v>14.3</v>
      </c>
      <c r="J31" s="1616"/>
      <c r="K31" s="1616">
        <v>13</v>
      </c>
      <c r="L31" s="1616"/>
      <c r="M31" s="1617">
        <v>13.2</v>
      </c>
      <c r="N31" s="1617"/>
      <c r="O31" s="1170"/>
      <c r="P31" s="1295"/>
    </row>
    <row r="32" spans="1:19" ht="18.75" customHeight="1">
      <c r="A32" s="1165"/>
      <c r="B32" s="1168"/>
      <c r="C32" s="1578" t="s">
        <v>194</v>
      </c>
      <c r="D32" s="1578"/>
      <c r="E32" s="1613">
        <v>7.5</v>
      </c>
      <c r="F32" s="1613"/>
      <c r="G32" s="1613">
        <v>7.6</v>
      </c>
      <c r="H32" s="1613"/>
      <c r="I32" s="1613">
        <v>7.4</v>
      </c>
      <c r="J32" s="1613"/>
      <c r="K32" s="1613">
        <v>6.9</v>
      </c>
      <c r="L32" s="1613"/>
      <c r="M32" s="1614">
        <v>6.7</v>
      </c>
      <c r="N32" s="1614"/>
      <c r="O32" s="1192"/>
      <c r="P32" s="1165"/>
    </row>
    <row r="33" spans="1:16" s="1296" customFormat="1" ht="13.5" customHeight="1">
      <c r="A33" s="1295"/>
      <c r="B33" s="1297"/>
      <c r="C33" s="759" t="s">
        <v>72</v>
      </c>
      <c r="D33" s="1191"/>
      <c r="E33" s="1609">
        <v>7.4</v>
      </c>
      <c r="F33" s="1609"/>
      <c r="G33" s="1609">
        <v>7.5</v>
      </c>
      <c r="H33" s="1609"/>
      <c r="I33" s="1609">
        <v>7.6</v>
      </c>
      <c r="J33" s="1609"/>
      <c r="K33" s="1609">
        <v>7.3</v>
      </c>
      <c r="L33" s="1609"/>
      <c r="M33" s="1610">
        <v>6.6</v>
      </c>
      <c r="N33" s="1610"/>
      <c r="O33" s="1170"/>
      <c r="P33" s="1295"/>
    </row>
    <row r="34" spans="1:16" s="1296" customFormat="1" ht="13.5" customHeight="1">
      <c r="A34" s="1295"/>
      <c r="B34" s="1297"/>
      <c r="C34" s="759" t="s">
        <v>71</v>
      </c>
      <c r="D34" s="1191"/>
      <c r="E34" s="1609">
        <v>7.6</v>
      </c>
      <c r="F34" s="1609"/>
      <c r="G34" s="1609">
        <v>7.7</v>
      </c>
      <c r="H34" s="1609"/>
      <c r="I34" s="1609">
        <v>7.1</v>
      </c>
      <c r="J34" s="1609"/>
      <c r="K34" s="1609">
        <v>6.6</v>
      </c>
      <c r="L34" s="1609"/>
      <c r="M34" s="1610">
        <v>6.7</v>
      </c>
      <c r="N34" s="1610"/>
      <c r="O34" s="1170"/>
      <c r="P34" s="1295"/>
    </row>
    <row r="35" spans="1:16" s="1294" customFormat="1" ht="13.5" customHeight="1">
      <c r="A35" s="1291"/>
      <c r="B35" s="1292"/>
      <c r="C35" s="1158" t="s">
        <v>195</v>
      </c>
      <c r="D35" s="1293"/>
      <c r="E35" s="1618">
        <v>0.19999999999999929</v>
      </c>
      <c r="F35" s="1618"/>
      <c r="G35" s="1618">
        <v>0.20000000000000018</v>
      </c>
      <c r="H35" s="1618"/>
      <c r="I35" s="1618">
        <v>-0.5</v>
      </c>
      <c r="J35" s="1618"/>
      <c r="K35" s="1618">
        <v>-0.70000000000000018</v>
      </c>
      <c r="L35" s="1618"/>
      <c r="M35" s="1619">
        <v>0.10000000000000053</v>
      </c>
      <c r="N35" s="1619"/>
      <c r="O35" s="1293"/>
      <c r="P35" s="1291"/>
    </row>
    <row r="36" spans="1:16" ht="20.25" customHeight="1" thickBot="1">
      <c r="A36" s="1165"/>
      <c r="B36" s="1168"/>
      <c r="C36" s="1200"/>
      <c r="D36" s="1298"/>
      <c r="E36" s="1298"/>
      <c r="F36" s="1298"/>
      <c r="G36" s="1298"/>
      <c r="H36" s="1298"/>
      <c r="I36" s="1298"/>
      <c r="J36" s="1298"/>
      <c r="K36" s="1298"/>
      <c r="L36" s="1298"/>
      <c r="M36" s="1582"/>
      <c r="N36" s="1582"/>
      <c r="O36" s="1192"/>
      <c r="P36" s="1165"/>
    </row>
    <row r="37" spans="1:16" s="1177" customFormat="1" ht="14.25" customHeight="1" thickBot="1">
      <c r="A37" s="1171"/>
      <c r="B37" s="1172"/>
      <c r="C37" s="1173" t="s">
        <v>524</v>
      </c>
      <c r="D37" s="1174"/>
      <c r="E37" s="1174"/>
      <c r="F37" s="1174"/>
      <c r="G37" s="1174"/>
      <c r="H37" s="1174"/>
      <c r="I37" s="1174"/>
      <c r="J37" s="1174"/>
      <c r="K37" s="1174"/>
      <c r="L37" s="1174"/>
      <c r="M37" s="1174"/>
      <c r="N37" s="1175"/>
      <c r="O37" s="1192"/>
      <c r="P37" s="1171"/>
    </row>
    <row r="38" spans="1:16" ht="3.75" customHeight="1">
      <c r="A38" s="1165"/>
      <c r="B38" s="1168"/>
      <c r="C38" s="1621" t="s">
        <v>161</v>
      </c>
      <c r="D38" s="1622"/>
      <c r="E38" s="1201"/>
      <c r="F38" s="1201"/>
      <c r="G38" s="1201"/>
      <c r="H38" s="1201"/>
      <c r="I38" s="1201"/>
      <c r="J38" s="1201"/>
      <c r="K38" s="1159"/>
      <c r="L38" s="1289"/>
      <c r="M38" s="1289"/>
      <c r="N38" s="1289"/>
      <c r="O38" s="1192"/>
      <c r="P38" s="1165"/>
    </row>
    <row r="39" spans="1:16" ht="12.75" customHeight="1">
      <c r="A39" s="1165"/>
      <c r="B39" s="1168"/>
      <c r="C39" s="1622"/>
      <c r="D39" s="1622"/>
      <c r="E39" s="1180" t="s">
        <v>34</v>
      </c>
      <c r="F39" s="1181" t="s">
        <v>491</v>
      </c>
      <c r="G39" s="1180" t="s">
        <v>34</v>
      </c>
      <c r="H39" s="1181" t="s">
        <v>34</v>
      </c>
      <c r="I39" s="1182"/>
      <c r="J39" s="1181" t="s">
        <v>34</v>
      </c>
      <c r="K39" s="1183" t="s">
        <v>492</v>
      </c>
      <c r="L39" s="1184" t="s">
        <v>34</v>
      </c>
      <c r="M39" s="1184" t="s">
        <v>34</v>
      </c>
      <c r="N39" s="1185"/>
      <c r="O39" s="1159"/>
      <c r="P39" s="1171"/>
    </row>
    <row r="40" spans="1:16" ht="12.75" customHeight="1">
      <c r="A40" s="1165"/>
      <c r="B40" s="1168"/>
      <c r="C40" s="1186"/>
      <c r="D40" s="1186"/>
      <c r="E40" s="1585" t="str">
        <f>+E7</f>
        <v>3.º trimestre</v>
      </c>
      <c r="F40" s="1585"/>
      <c r="G40" s="1585" t="str">
        <f>+G7</f>
        <v>4.º trimestre</v>
      </c>
      <c r="H40" s="1585"/>
      <c r="I40" s="1585" t="str">
        <f>+I7</f>
        <v>1.º trimestre</v>
      </c>
      <c r="J40" s="1585"/>
      <c r="K40" s="1585" t="str">
        <f>+K7</f>
        <v>2.º trimestre</v>
      </c>
      <c r="L40" s="1585"/>
      <c r="M40" s="1585" t="str">
        <f>+M7</f>
        <v>3.º trimestre</v>
      </c>
      <c r="N40" s="1585"/>
      <c r="O40" s="1299"/>
      <c r="P40" s="1165"/>
    </row>
    <row r="41" spans="1:16" ht="11.25" customHeight="1">
      <c r="A41" s="1165"/>
      <c r="B41" s="1172"/>
      <c r="C41" s="1186"/>
      <c r="D41" s="1186"/>
      <c r="E41" s="771" t="s">
        <v>162</v>
      </c>
      <c r="F41" s="771" t="s">
        <v>107</v>
      </c>
      <c r="G41" s="771" t="s">
        <v>162</v>
      </c>
      <c r="H41" s="771" t="s">
        <v>107</v>
      </c>
      <c r="I41" s="772" t="s">
        <v>162</v>
      </c>
      <c r="J41" s="772" t="s">
        <v>107</v>
      </c>
      <c r="K41" s="772" t="s">
        <v>162</v>
      </c>
      <c r="L41" s="772" t="s">
        <v>107</v>
      </c>
      <c r="M41" s="772" t="s">
        <v>162</v>
      </c>
      <c r="N41" s="772" t="s">
        <v>107</v>
      </c>
      <c r="O41" s="1300"/>
      <c r="P41" s="1165"/>
    </row>
    <row r="42" spans="1:16" s="1190" customFormat="1" ht="18.75" customHeight="1">
      <c r="A42" s="1187"/>
      <c r="B42" s="1188"/>
      <c r="C42" s="1578" t="s">
        <v>525</v>
      </c>
      <c r="D42" s="1578"/>
      <c r="E42" s="1301">
        <v>618.79999999999995</v>
      </c>
      <c r="F42" s="1301">
        <f>+E42/E$42*100</f>
        <v>100</v>
      </c>
      <c r="G42" s="1301">
        <v>633.9</v>
      </c>
      <c r="H42" s="1301">
        <f>+G42/G$42*100</f>
        <v>100</v>
      </c>
      <c r="I42" s="1301">
        <v>640.20000000000005</v>
      </c>
      <c r="J42" s="1301">
        <f>+I42/I$42*100</f>
        <v>100</v>
      </c>
      <c r="K42" s="1301">
        <v>559.29999999999995</v>
      </c>
      <c r="L42" s="1301">
        <f>+K42/K$42*100</f>
        <v>100</v>
      </c>
      <c r="M42" s="1301">
        <v>549.5</v>
      </c>
      <c r="N42" s="1301">
        <f>+M42/M$42*100</f>
        <v>100</v>
      </c>
      <c r="O42" s="1300"/>
      <c r="P42" s="1187"/>
    </row>
    <row r="43" spans="1:16" s="1247" customFormat="1" ht="14.25" customHeight="1">
      <c r="A43" s="1244"/>
      <c r="B43" s="1178"/>
      <c r="C43" s="762"/>
      <c r="D43" s="759" t="s">
        <v>526</v>
      </c>
      <c r="E43" s="1302">
        <v>390.7</v>
      </c>
      <c r="F43" s="1302">
        <f>+E43/E$42*100</f>
        <v>63.138332255979314</v>
      </c>
      <c r="G43" s="1302">
        <v>394.8</v>
      </c>
      <c r="H43" s="1302">
        <f>+G43/G$42*100</f>
        <v>62.281116895409369</v>
      </c>
      <c r="I43" s="1302">
        <v>379.2</v>
      </c>
      <c r="J43" s="1302">
        <f>+I43/I$42*100</f>
        <v>59.231490159325205</v>
      </c>
      <c r="K43" s="1302">
        <v>358.7</v>
      </c>
      <c r="L43" s="1302">
        <f>+K43/K$42*100</f>
        <v>64.133738601823708</v>
      </c>
      <c r="M43" s="1302">
        <v>347.2</v>
      </c>
      <c r="N43" s="1302">
        <f>+M43/M$42*100</f>
        <v>63.184713375796179</v>
      </c>
      <c r="O43" s="1299"/>
      <c r="P43" s="1244"/>
    </row>
    <row r="44" spans="1:16" s="841" customFormat="1" ht="18.75" customHeight="1">
      <c r="A44" s="1208"/>
      <c r="B44" s="1209"/>
      <c r="C44" s="759" t="s">
        <v>514</v>
      </c>
      <c r="D44" s="765"/>
      <c r="E44" s="1302">
        <v>12.8</v>
      </c>
      <c r="F44" s="1302">
        <f>+E44/E$42*100</f>
        <v>2.0685197155785393</v>
      </c>
      <c r="G44" s="1302">
        <v>12.9</v>
      </c>
      <c r="H44" s="1302">
        <f>+G44/G$42*100</f>
        <v>2.0350212967345009</v>
      </c>
      <c r="I44" s="1302">
        <v>13</v>
      </c>
      <c r="J44" s="1302">
        <f>+I44/I$42*100</f>
        <v>2.0306154326772883</v>
      </c>
      <c r="K44" s="1302">
        <v>9.5</v>
      </c>
      <c r="L44" s="1302">
        <f>+K44/K$42*100</f>
        <v>1.6985517611299839</v>
      </c>
      <c r="M44" s="1302">
        <v>11.4</v>
      </c>
      <c r="N44" s="1302">
        <f>+M44/M$42*100</f>
        <v>2.0746132848043679</v>
      </c>
      <c r="O44" s="1303"/>
      <c r="P44" s="1208"/>
    </row>
    <row r="45" spans="1:16" s="1247" customFormat="1" ht="14.25" customHeight="1">
      <c r="A45" s="1244"/>
      <c r="B45" s="1178"/>
      <c r="C45" s="762"/>
      <c r="D45" s="1158" t="s">
        <v>526</v>
      </c>
      <c r="E45" s="1304">
        <v>10.4</v>
      </c>
      <c r="F45" s="1304">
        <f>+E45/E44*100</f>
        <v>81.25</v>
      </c>
      <c r="G45" s="1304">
        <v>9.3000000000000007</v>
      </c>
      <c r="H45" s="1304">
        <f>+G45/G44*100</f>
        <v>72.093023255813961</v>
      </c>
      <c r="I45" s="1304">
        <v>10.199999999999999</v>
      </c>
      <c r="J45" s="1304">
        <f>+I45/I44*100</f>
        <v>78.461538461538467</v>
      </c>
      <c r="K45" s="1304">
        <v>6.2</v>
      </c>
      <c r="L45" s="1304">
        <f>+K45/K44*100</f>
        <v>65.26315789473685</v>
      </c>
      <c r="M45" s="1304">
        <v>6.6</v>
      </c>
      <c r="N45" s="1304">
        <f>+M45/M44*100</f>
        <v>57.894736842105253</v>
      </c>
      <c r="O45" s="1223"/>
      <c r="P45" s="1244"/>
    </row>
    <row r="46" spans="1:16" s="841" customFormat="1" ht="18.75" customHeight="1">
      <c r="A46" s="1208"/>
      <c r="B46" s="1209"/>
      <c r="C46" s="759" t="s">
        <v>515</v>
      </c>
      <c r="D46" s="765"/>
      <c r="E46" s="1302">
        <v>87.6</v>
      </c>
      <c r="F46" s="1302">
        <f>+E46/E$42*100</f>
        <v>14.156431803490626</v>
      </c>
      <c r="G46" s="1302">
        <v>89.1</v>
      </c>
      <c r="H46" s="1302">
        <f>+G46/G$42*100</f>
        <v>14.055844770468529</v>
      </c>
      <c r="I46" s="1302">
        <v>81</v>
      </c>
      <c r="J46" s="1302">
        <f>+I46/I$42*100</f>
        <v>12.652296157450795</v>
      </c>
      <c r="K46" s="1302">
        <v>88.5</v>
      </c>
      <c r="L46" s="1302">
        <f>+K46/K$42*100</f>
        <v>15.823350616842482</v>
      </c>
      <c r="M46" s="1302">
        <v>76.7</v>
      </c>
      <c r="N46" s="1302">
        <f>+M46/M$42*100</f>
        <v>13.958143767060966</v>
      </c>
      <c r="O46" s="1303"/>
      <c r="P46" s="1208"/>
    </row>
    <row r="47" spans="1:16" s="1247" customFormat="1" ht="14.25" customHeight="1">
      <c r="A47" s="1244"/>
      <c r="B47" s="1178"/>
      <c r="C47" s="762"/>
      <c r="D47" s="1158" t="s">
        <v>526</v>
      </c>
      <c r="E47" s="1304">
        <v>67.8</v>
      </c>
      <c r="F47" s="1304">
        <f>+E47/E46*100</f>
        <v>77.397260273972606</v>
      </c>
      <c r="G47" s="1304">
        <v>68.3</v>
      </c>
      <c r="H47" s="1304">
        <f>+G47/G46*100</f>
        <v>76.655443322109988</v>
      </c>
      <c r="I47" s="1304">
        <v>59.9</v>
      </c>
      <c r="J47" s="1304">
        <f>+I47/I46*100</f>
        <v>73.950617283950621</v>
      </c>
      <c r="K47" s="1304">
        <v>67.900000000000006</v>
      </c>
      <c r="L47" s="1304">
        <f>+K47/K46*100</f>
        <v>76.723163841807917</v>
      </c>
      <c r="M47" s="1304">
        <v>55.9</v>
      </c>
      <c r="N47" s="1304">
        <f>+M47/M46*100</f>
        <v>72.881355932203391</v>
      </c>
      <c r="O47" s="1223"/>
      <c r="P47" s="1244"/>
    </row>
    <row r="48" spans="1:16" s="841" customFormat="1" ht="18.75" customHeight="1">
      <c r="A48" s="1208"/>
      <c r="B48" s="1209"/>
      <c r="C48" s="759" t="s">
        <v>516</v>
      </c>
      <c r="D48" s="765"/>
      <c r="E48" s="1302">
        <v>81</v>
      </c>
      <c r="F48" s="1302">
        <f>+E48/E$42*100</f>
        <v>13.089851325145444</v>
      </c>
      <c r="G48" s="1302">
        <v>81.5</v>
      </c>
      <c r="H48" s="1302">
        <f>+G48/G$42*100</f>
        <v>12.856917494873008</v>
      </c>
      <c r="I48" s="1302">
        <v>90</v>
      </c>
      <c r="J48" s="1302">
        <f>+I48/I$42*100</f>
        <v>14.058106841611995</v>
      </c>
      <c r="K48" s="1302">
        <v>74.900000000000006</v>
      </c>
      <c r="L48" s="1302">
        <f>+K48/K$42*100</f>
        <v>13.391739674593245</v>
      </c>
      <c r="M48" s="1302">
        <v>71.400000000000006</v>
      </c>
      <c r="N48" s="1302">
        <f>+M48/M$42*100</f>
        <v>12.993630573248408</v>
      </c>
      <c r="O48" s="1202"/>
      <c r="P48" s="1208"/>
    </row>
    <row r="49" spans="1:16" s="1247" customFormat="1" ht="14.25" customHeight="1">
      <c r="A49" s="1244"/>
      <c r="B49" s="1178"/>
      <c r="C49" s="762"/>
      <c r="D49" s="1158" t="s">
        <v>526</v>
      </c>
      <c r="E49" s="1304">
        <v>53.1</v>
      </c>
      <c r="F49" s="1304">
        <f>+E49/E48*100</f>
        <v>65.555555555555557</v>
      </c>
      <c r="G49" s="1304">
        <v>55.8</v>
      </c>
      <c r="H49" s="1304">
        <f>+G49/G48*100</f>
        <v>68.466257668711648</v>
      </c>
      <c r="I49" s="1304">
        <v>59.1</v>
      </c>
      <c r="J49" s="1304">
        <f>+I49/I48*100</f>
        <v>65.666666666666671</v>
      </c>
      <c r="K49" s="1304">
        <v>53.5</v>
      </c>
      <c r="L49" s="1304">
        <f>+K49/K48*100</f>
        <v>71.428571428571416</v>
      </c>
      <c r="M49" s="1304">
        <v>52</v>
      </c>
      <c r="N49" s="1304">
        <f>+M49/M48*100</f>
        <v>72.829131652661061</v>
      </c>
      <c r="O49" s="1186"/>
      <c r="P49" s="1244"/>
    </row>
    <row r="50" spans="1:16" s="841" customFormat="1" ht="18.75" customHeight="1">
      <c r="A50" s="1208"/>
      <c r="B50" s="1209"/>
      <c r="C50" s="759" t="s">
        <v>517</v>
      </c>
      <c r="D50" s="765"/>
      <c r="E50" s="1302">
        <v>141.5</v>
      </c>
      <c r="F50" s="1302">
        <f>+E50/E$42*100</f>
        <v>22.866839043309632</v>
      </c>
      <c r="G50" s="1302">
        <v>145</v>
      </c>
      <c r="H50" s="1302">
        <f>+G50/G$42*100</f>
        <v>22.874270389651365</v>
      </c>
      <c r="I50" s="1302">
        <v>146.80000000000001</v>
      </c>
      <c r="J50" s="1302">
        <f>+I50/I$42*100</f>
        <v>22.930334270540456</v>
      </c>
      <c r="K50" s="1302">
        <v>119.7</v>
      </c>
      <c r="L50" s="1302">
        <f>+K50/K$42*100</f>
        <v>21.401752190237801</v>
      </c>
      <c r="M50" s="1302">
        <v>130.9</v>
      </c>
      <c r="N50" s="1302">
        <f>+M50/M$42*100</f>
        <v>23.821656050955415</v>
      </c>
      <c r="O50" s="1202"/>
      <c r="P50" s="1208"/>
    </row>
    <row r="51" spans="1:16" s="1247" customFormat="1" ht="14.25" customHeight="1">
      <c r="A51" s="1244"/>
      <c r="B51" s="1305"/>
      <c r="C51" s="762"/>
      <c r="D51" s="1158" t="s">
        <v>526</v>
      </c>
      <c r="E51" s="1304">
        <v>99</v>
      </c>
      <c r="F51" s="1304">
        <f>+E51/E50*100</f>
        <v>69.964664310954063</v>
      </c>
      <c r="G51" s="1304">
        <v>94.3</v>
      </c>
      <c r="H51" s="1304">
        <f>+G51/G50*100</f>
        <v>65.034482758620697</v>
      </c>
      <c r="I51" s="1304">
        <v>86.6</v>
      </c>
      <c r="J51" s="1304">
        <f>+I51/I50*100</f>
        <v>58.991825613079008</v>
      </c>
      <c r="K51" s="1304">
        <v>73.2</v>
      </c>
      <c r="L51" s="1304">
        <f>+K51/K50*100</f>
        <v>61.152882205513784</v>
      </c>
      <c r="M51" s="1304">
        <v>77.8</v>
      </c>
      <c r="N51" s="1304">
        <f>+M51/M50*100</f>
        <v>59.434682964094719</v>
      </c>
      <c r="O51" s="1186"/>
      <c r="P51" s="1244"/>
    </row>
    <row r="52" spans="1:16" s="841" customFormat="1" ht="18.75" customHeight="1">
      <c r="A52" s="1208"/>
      <c r="B52" s="1209"/>
      <c r="C52" s="759" t="s">
        <v>518</v>
      </c>
      <c r="D52" s="765"/>
      <c r="E52" s="1302">
        <v>174.5</v>
      </c>
      <c r="F52" s="1302">
        <f>+E52/E$42*100</f>
        <v>28.199741435035552</v>
      </c>
      <c r="G52" s="1302">
        <v>186.7</v>
      </c>
      <c r="H52" s="1302">
        <f>+G52/G$42*100</f>
        <v>29.452595046537304</v>
      </c>
      <c r="I52" s="1302">
        <v>185.1</v>
      </c>
      <c r="J52" s="1302">
        <f>+I52/I$42*100</f>
        <v>28.912839737582001</v>
      </c>
      <c r="K52" s="1302">
        <v>165.2</v>
      </c>
      <c r="L52" s="1302">
        <f>+K52/K$42*100</f>
        <v>29.536921151439298</v>
      </c>
      <c r="M52" s="1302">
        <v>155.80000000000001</v>
      </c>
      <c r="N52" s="1302">
        <f>+M52/M$42*100</f>
        <v>28.353048225659695</v>
      </c>
      <c r="O52" s="1202"/>
      <c r="P52" s="1208"/>
    </row>
    <row r="53" spans="1:16" s="1247" customFormat="1" ht="14.25" customHeight="1">
      <c r="A53" s="1244"/>
      <c r="B53" s="1305"/>
      <c r="C53" s="762"/>
      <c r="D53" s="1158" t="s">
        <v>526</v>
      </c>
      <c r="E53" s="1304">
        <v>97.1</v>
      </c>
      <c r="F53" s="1304">
        <f>+E53/E52*100</f>
        <v>55.644699140401144</v>
      </c>
      <c r="G53" s="1304">
        <v>105.7</v>
      </c>
      <c r="H53" s="1304">
        <f>+G53/G52*100</f>
        <v>56.614890198178905</v>
      </c>
      <c r="I53" s="1304">
        <v>96.5</v>
      </c>
      <c r="J53" s="1304">
        <f>+I53/I52*100</f>
        <v>52.133981631550519</v>
      </c>
      <c r="K53" s="1304">
        <v>101.1</v>
      </c>
      <c r="L53" s="1304">
        <f>+K53/K52*100</f>
        <v>61.198547215496369</v>
      </c>
      <c r="M53" s="1304">
        <v>93.7</v>
      </c>
      <c r="N53" s="1304">
        <f>+M53/M52*100</f>
        <v>60.141206675224645</v>
      </c>
      <c r="O53" s="1186"/>
      <c r="P53" s="1244"/>
    </row>
    <row r="54" spans="1:16" s="841" customFormat="1" ht="18.75" customHeight="1">
      <c r="A54" s="1208"/>
      <c r="B54" s="1209"/>
      <c r="C54" s="759" t="s">
        <v>523</v>
      </c>
      <c r="D54" s="765"/>
      <c r="E54" s="1302">
        <v>121.4</v>
      </c>
      <c r="F54" s="1302">
        <f>+E54/E$42*100</f>
        <v>19.618616677440208</v>
      </c>
      <c r="G54" s="1302">
        <v>118.6</v>
      </c>
      <c r="H54" s="1302">
        <f>+G54/G$42*100</f>
        <v>18.709575642845873</v>
      </c>
      <c r="I54" s="1302">
        <v>124.2</v>
      </c>
      <c r="J54" s="1302">
        <f>+I54/I$42*100</f>
        <v>19.400187441424556</v>
      </c>
      <c r="K54" s="1302">
        <v>101.4</v>
      </c>
      <c r="L54" s="1302">
        <f>+K54/K$42*100</f>
        <v>18.129805113534779</v>
      </c>
      <c r="M54" s="1302">
        <v>103.4</v>
      </c>
      <c r="N54" s="1302">
        <f>+M54/M$42*100</f>
        <v>18.817106460418564</v>
      </c>
      <c r="O54" s="1202"/>
      <c r="P54" s="1208"/>
    </row>
    <row r="55" spans="1:16" s="1247" customFormat="1" ht="14.25" customHeight="1">
      <c r="A55" s="1244"/>
      <c r="B55" s="1305"/>
      <c r="C55" s="762"/>
      <c r="D55" s="1158" t="s">
        <v>526</v>
      </c>
      <c r="E55" s="1304">
        <v>63.4</v>
      </c>
      <c r="F55" s="1304">
        <f>+E55/E54*100</f>
        <v>52.22405271828665</v>
      </c>
      <c r="G55" s="1304">
        <v>61.4</v>
      </c>
      <c r="H55" s="1304">
        <f>+G55/G54*100</f>
        <v>51.770657672849921</v>
      </c>
      <c r="I55" s="1304">
        <v>66.8</v>
      </c>
      <c r="J55" s="1304">
        <f>+I55/I54*100</f>
        <v>53.784219001610303</v>
      </c>
      <c r="K55" s="1304">
        <v>56.7</v>
      </c>
      <c r="L55" s="1304">
        <f>+K55/K54*100</f>
        <v>55.917159763313606</v>
      </c>
      <c r="M55" s="1304">
        <v>61.1</v>
      </c>
      <c r="N55" s="1304">
        <f>+M55/M54*100</f>
        <v>59.090909090909093</v>
      </c>
      <c r="O55" s="1186"/>
      <c r="P55" s="1244"/>
    </row>
    <row r="56" spans="1:16" s="841" customFormat="1" ht="13.5" customHeight="1">
      <c r="A56" s="871"/>
      <c r="B56" s="872"/>
      <c r="C56" s="873" t="s">
        <v>424</v>
      </c>
      <c r="D56" s="874"/>
      <c r="E56" s="875"/>
      <c r="F56" s="1219"/>
      <c r="G56" s="875"/>
      <c r="H56" s="1219"/>
      <c r="I56" s="875"/>
      <c r="J56" s="1219"/>
      <c r="K56" s="875"/>
      <c r="L56" s="1219"/>
      <c r="M56" s="875"/>
      <c r="N56" s="1219"/>
      <c r="O56" s="876"/>
      <c r="P56" s="867"/>
    </row>
    <row r="57" spans="1:16" s="1308" customFormat="1" ht="13.5" customHeight="1">
      <c r="A57" s="1306"/>
      <c r="B57" s="1209"/>
      <c r="C57" s="1221" t="s">
        <v>406</v>
      </c>
      <c r="D57" s="762"/>
      <c r="E57" s="1620" t="s">
        <v>88</v>
      </c>
      <c r="F57" s="1620"/>
      <c r="G57" s="1620"/>
      <c r="H57" s="1620"/>
      <c r="I57" s="1620"/>
      <c r="J57" s="1620"/>
      <c r="K57" s="1620"/>
      <c r="L57" s="1620"/>
      <c r="M57" s="1620"/>
      <c r="N57" s="1620"/>
      <c r="O57" s="1307"/>
      <c r="P57" s="1306"/>
    </row>
    <row r="58" spans="1:16" ht="13.5" customHeight="1">
      <c r="A58" s="1165"/>
      <c r="B58" s="1309">
        <v>8</v>
      </c>
      <c r="C58" s="1592">
        <v>42705</v>
      </c>
      <c r="D58" s="1592"/>
      <c r="E58" s="1159"/>
      <c r="F58" s="1159"/>
      <c r="G58" s="1159"/>
      <c r="H58" s="1159"/>
      <c r="I58" s="1159"/>
      <c r="J58" s="1159"/>
      <c r="K58" s="1159"/>
      <c r="L58" s="1159"/>
      <c r="M58" s="1159"/>
      <c r="N58" s="1159"/>
      <c r="O58" s="1310"/>
      <c r="P58" s="1165"/>
    </row>
  </sheetData>
  <mergeCells count="161">
    <mergeCell ref="C42:D42"/>
    <mergeCell ref="E57:N57"/>
    <mergeCell ref="C58:D58"/>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2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cols>
    <col min="1" max="1" width="1" style="133" customWidth="1"/>
    <col min="2" max="2" width="2.5703125" style="133" customWidth="1"/>
    <col min="3" max="3" width="1" style="133" customWidth="1"/>
    <col min="4" max="4" width="24.7109375" style="133" customWidth="1"/>
    <col min="5" max="17" width="5.42578125" style="133" customWidth="1"/>
    <col min="18" max="18" width="2.5703125" style="133" customWidth="1"/>
    <col min="19" max="19" width="1" style="133" customWidth="1"/>
    <col min="20" max="16384" width="9.140625" style="133"/>
  </cols>
  <sheetData>
    <row r="1" spans="1:19" ht="13.5" customHeight="1">
      <c r="A1" s="132"/>
      <c r="B1" s="1632" t="s">
        <v>407</v>
      </c>
      <c r="C1" s="1632"/>
      <c r="D1" s="1632"/>
      <c r="E1" s="134"/>
      <c r="F1" s="134"/>
      <c r="G1" s="134"/>
      <c r="H1" s="134"/>
      <c r="I1" s="134"/>
      <c r="J1" s="134"/>
      <c r="K1" s="134"/>
      <c r="L1" s="134"/>
      <c r="M1" s="134"/>
      <c r="N1" s="134"/>
      <c r="O1" s="134"/>
      <c r="P1" s="134"/>
      <c r="Q1" s="134"/>
      <c r="R1" s="134"/>
      <c r="S1" s="132"/>
    </row>
    <row r="2" spans="1:19" ht="6" customHeight="1">
      <c r="A2" s="132"/>
      <c r="B2" s="592"/>
      <c r="C2" s="592"/>
      <c r="D2" s="592"/>
      <c r="E2" s="228"/>
      <c r="F2" s="228"/>
      <c r="G2" s="228"/>
      <c r="H2" s="228"/>
      <c r="I2" s="228"/>
      <c r="J2" s="228"/>
      <c r="K2" s="228"/>
      <c r="L2" s="228"/>
      <c r="M2" s="228"/>
      <c r="N2" s="228"/>
      <c r="O2" s="228"/>
      <c r="P2" s="228"/>
      <c r="Q2" s="228"/>
      <c r="R2" s="229"/>
      <c r="S2" s="134"/>
    </row>
    <row r="3" spans="1:19" ht="10.5" customHeight="1" thickBot="1">
      <c r="A3" s="132"/>
      <c r="B3" s="134"/>
      <c r="C3" s="134"/>
      <c r="D3" s="134"/>
      <c r="E3" s="562"/>
      <c r="F3" s="562"/>
      <c r="G3" s="134"/>
      <c r="H3" s="134"/>
      <c r="I3" s="134"/>
      <c r="J3" s="134"/>
      <c r="K3" s="134"/>
      <c r="L3" s="134"/>
      <c r="M3" s="134"/>
      <c r="N3" s="134"/>
      <c r="O3" s="134"/>
      <c r="P3" s="562"/>
      <c r="Q3" s="562" t="s">
        <v>70</v>
      </c>
      <c r="R3" s="230"/>
      <c r="S3" s="134"/>
    </row>
    <row r="4" spans="1:19" ht="13.5" customHeight="1" thickBot="1">
      <c r="A4" s="132"/>
      <c r="B4" s="134"/>
      <c r="C4" s="393" t="s">
        <v>408</v>
      </c>
      <c r="D4" s="398"/>
      <c r="E4" s="399"/>
      <c r="F4" s="399"/>
      <c r="G4" s="399"/>
      <c r="H4" s="399"/>
      <c r="I4" s="399"/>
      <c r="J4" s="399"/>
      <c r="K4" s="399"/>
      <c r="L4" s="399"/>
      <c r="M4" s="399"/>
      <c r="N4" s="399"/>
      <c r="O4" s="399"/>
      <c r="P4" s="399"/>
      <c r="Q4" s="400"/>
      <c r="R4" s="230"/>
      <c r="S4" s="134"/>
    </row>
    <row r="5" spans="1:19" ht="12" customHeight="1">
      <c r="A5" s="132"/>
      <c r="B5" s="134"/>
      <c r="C5" s="922" t="s">
        <v>78</v>
      </c>
      <c r="D5" s="922"/>
      <c r="E5" s="180"/>
      <c r="F5" s="180"/>
      <c r="G5" s="180"/>
      <c r="H5" s="180"/>
      <c r="I5" s="180"/>
      <c r="J5" s="180"/>
      <c r="K5" s="180"/>
      <c r="L5" s="180"/>
      <c r="M5" s="180"/>
      <c r="N5" s="180"/>
      <c r="O5" s="180"/>
      <c r="P5" s="180"/>
      <c r="Q5" s="180"/>
      <c r="R5" s="230"/>
      <c r="S5" s="134"/>
    </row>
    <row r="6" spans="1:19" s="93" customFormat="1" ht="13.5" customHeight="1">
      <c r="A6" s="159"/>
      <c r="B6" s="168"/>
      <c r="C6" s="1629" t="s">
        <v>128</v>
      </c>
      <c r="D6" s="1630"/>
      <c r="E6" s="1630"/>
      <c r="F6" s="1630"/>
      <c r="G6" s="1630"/>
      <c r="H6" s="1630"/>
      <c r="I6" s="1630"/>
      <c r="J6" s="1630"/>
      <c r="K6" s="1630"/>
      <c r="L6" s="1630"/>
      <c r="M6" s="1630"/>
      <c r="N6" s="1630"/>
      <c r="O6" s="1630"/>
      <c r="P6" s="1630"/>
      <c r="Q6" s="1631"/>
      <c r="R6" s="230"/>
      <c r="S6" s="2"/>
    </row>
    <row r="7" spans="1:19" s="93" customFormat="1" ht="3.75" customHeight="1">
      <c r="A7" s="159"/>
      <c r="B7" s="168"/>
      <c r="C7" s="923"/>
      <c r="D7" s="923"/>
      <c r="E7" s="924"/>
      <c r="F7" s="924"/>
      <c r="G7" s="924"/>
      <c r="H7" s="924"/>
      <c r="I7" s="924"/>
      <c r="J7" s="924"/>
      <c r="K7" s="924"/>
      <c r="L7" s="924"/>
      <c r="M7" s="924"/>
      <c r="N7" s="924"/>
      <c r="O7" s="924"/>
      <c r="P7" s="924"/>
      <c r="Q7" s="924"/>
      <c r="R7" s="230"/>
      <c r="S7" s="2"/>
    </row>
    <row r="8" spans="1:19" s="93" customFormat="1" ht="13.5" customHeight="1">
      <c r="A8" s="159"/>
      <c r="B8" s="168"/>
      <c r="C8" s="924"/>
      <c r="D8" s="924"/>
      <c r="E8" s="1633">
        <v>2015</v>
      </c>
      <c r="F8" s="1633"/>
      <c r="G8" s="1634">
        <v>2016</v>
      </c>
      <c r="H8" s="1634"/>
      <c r="I8" s="1634"/>
      <c r="J8" s="1634"/>
      <c r="K8" s="1634"/>
      <c r="L8" s="1634"/>
      <c r="M8" s="1634"/>
      <c r="N8" s="1634"/>
      <c r="O8" s="1634"/>
      <c r="P8" s="1634"/>
      <c r="Q8" s="1634"/>
      <c r="R8" s="230"/>
      <c r="S8" s="2"/>
    </row>
    <row r="9" spans="1:19" ht="12.75" customHeight="1">
      <c r="A9" s="132"/>
      <c r="B9" s="134"/>
      <c r="C9" s="1624"/>
      <c r="D9" s="1624"/>
      <c r="E9" s="714" t="s">
        <v>95</v>
      </c>
      <c r="F9" s="714" t="s">
        <v>94</v>
      </c>
      <c r="G9" s="714" t="s">
        <v>93</v>
      </c>
      <c r="H9" s="714" t="s">
        <v>104</v>
      </c>
      <c r="I9" s="714" t="s">
        <v>103</v>
      </c>
      <c r="J9" s="714" t="s">
        <v>102</v>
      </c>
      <c r="K9" s="714" t="s">
        <v>101</v>
      </c>
      <c r="L9" s="714" t="s">
        <v>100</v>
      </c>
      <c r="M9" s="714" t="s">
        <v>99</v>
      </c>
      <c r="N9" s="714" t="s">
        <v>98</v>
      </c>
      <c r="O9" s="714" t="s">
        <v>97</v>
      </c>
      <c r="P9" s="714" t="s">
        <v>96</v>
      </c>
      <c r="Q9" s="714" t="s">
        <v>95</v>
      </c>
      <c r="R9" s="230"/>
      <c r="S9" s="134"/>
    </row>
    <row r="10" spans="1:19" ht="3.75" customHeight="1">
      <c r="A10" s="132"/>
      <c r="B10" s="134"/>
      <c r="C10" s="882"/>
      <c r="D10" s="882"/>
      <c r="E10" s="880"/>
      <c r="F10" s="880"/>
      <c r="G10" s="880"/>
      <c r="H10" s="880"/>
      <c r="I10" s="880"/>
      <c r="J10" s="880"/>
      <c r="K10" s="880"/>
      <c r="L10" s="880"/>
      <c r="M10" s="880"/>
      <c r="N10" s="880"/>
      <c r="O10" s="880"/>
      <c r="P10" s="880"/>
      <c r="Q10" s="880"/>
      <c r="R10" s="230"/>
      <c r="S10" s="134"/>
    </row>
    <row r="11" spans="1:19" ht="13.5" customHeight="1">
      <c r="A11" s="132"/>
      <c r="B11" s="134"/>
      <c r="C11" s="1627" t="s">
        <v>392</v>
      </c>
      <c r="D11" s="1628"/>
      <c r="E11" s="881"/>
      <c r="F11" s="881"/>
      <c r="G11" s="881"/>
      <c r="H11" s="881"/>
      <c r="I11" s="881"/>
      <c r="J11" s="881"/>
      <c r="K11" s="881"/>
      <c r="L11" s="881"/>
      <c r="M11" s="881"/>
      <c r="N11" s="881"/>
      <c r="O11" s="881"/>
      <c r="P11" s="881"/>
      <c r="Q11" s="881"/>
      <c r="R11" s="230"/>
      <c r="S11" s="134"/>
    </row>
    <row r="12" spans="1:19" s="167" customFormat="1" ht="13.5" customHeight="1">
      <c r="A12" s="159"/>
      <c r="B12" s="168"/>
      <c r="D12" s="928" t="s">
        <v>68</v>
      </c>
      <c r="E12" s="883">
        <v>82</v>
      </c>
      <c r="F12" s="883">
        <v>89</v>
      </c>
      <c r="G12" s="883">
        <v>82</v>
      </c>
      <c r="H12" s="883">
        <v>99</v>
      </c>
      <c r="I12" s="883">
        <v>90</v>
      </c>
      <c r="J12" s="883">
        <v>84</v>
      </c>
      <c r="K12" s="883">
        <v>70</v>
      </c>
      <c r="L12" s="883">
        <v>72</v>
      </c>
      <c r="M12" s="883">
        <v>67</v>
      </c>
      <c r="N12" s="883">
        <v>51</v>
      </c>
      <c r="O12" s="883">
        <v>64</v>
      </c>
      <c r="P12" s="883">
        <v>74</v>
      </c>
      <c r="Q12" s="883">
        <v>89</v>
      </c>
      <c r="R12" s="230"/>
      <c r="S12" s="134"/>
    </row>
    <row r="13" spans="1:19" s="156" customFormat="1" ht="18.75" customHeight="1">
      <c r="A13" s="159"/>
      <c r="B13" s="168"/>
      <c r="C13" s="591"/>
      <c r="D13" s="231"/>
      <c r="E13" s="161"/>
      <c r="F13" s="161"/>
      <c r="G13" s="161"/>
      <c r="H13" s="161"/>
      <c r="I13" s="161"/>
      <c r="J13" s="161"/>
      <c r="K13" s="161"/>
      <c r="L13" s="161"/>
      <c r="M13" s="161"/>
      <c r="N13" s="161"/>
      <c r="O13" s="161"/>
      <c r="P13" s="161"/>
      <c r="Q13" s="161"/>
      <c r="R13" s="230"/>
      <c r="S13" s="134"/>
    </row>
    <row r="14" spans="1:19" s="156" customFormat="1" ht="13.5" customHeight="1">
      <c r="A14" s="159"/>
      <c r="B14" s="168"/>
      <c r="C14" s="1627" t="s">
        <v>146</v>
      </c>
      <c r="D14" s="1628"/>
      <c r="E14" s="161"/>
      <c r="F14" s="161"/>
      <c r="G14" s="161"/>
      <c r="H14" s="161"/>
      <c r="I14" s="161"/>
      <c r="J14" s="161"/>
      <c r="K14" s="161"/>
      <c r="L14" s="161"/>
      <c r="M14" s="161"/>
      <c r="N14" s="161"/>
      <c r="O14" s="161"/>
      <c r="P14" s="161"/>
      <c r="Q14" s="161"/>
      <c r="R14" s="230"/>
      <c r="S14" s="134"/>
    </row>
    <row r="15" spans="1:19" s="163" customFormat="1" ht="13.5" customHeight="1">
      <c r="A15" s="159"/>
      <c r="B15" s="168"/>
      <c r="D15" s="928" t="s">
        <v>68</v>
      </c>
      <c r="E15" s="916">
        <v>1171</v>
      </c>
      <c r="F15" s="916">
        <v>1614</v>
      </c>
      <c r="G15" s="916">
        <v>1428</v>
      </c>
      <c r="H15" s="916">
        <v>1549</v>
      </c>
      <c r="I15" s="916">
        <v>1313</v>
      </c>
      <c r="J15" s="916">
        <v>1226</v>
      </c>
      <c r="K15" s="916">
        <v>885</v>
      </c>
      <c r="L15" s="916">
        <v>1135</v>
      </c>
      <c r="M15" s="916">
        <v>822</v>
      </c>
      <c r="N15" s="916">
        <v>794</v>
      </c>
      <c r="O15" s="916">
        <v>857</v>
      </c>
      <c r="P15" s="916">
        <v>1206</v>
      </c>
      <c r="Q15" s="916">
        <v>1448</v>
      </c>
      <c r="R15" s="233"/>
      <c r="S15" s="157"/>
    </row>
    <row r="16" spans="1:19" s="138" customFormat="1" ht="26.25" customHeight="1">
      <c r="A16" s="944"/>
      <c r="B16" s="137"/>
      <c r="C16" s="945"/>
      <c r="D16" s="946" t="s">
        <v>594</v>
      </c>
      <c r="E16" s="947">
        <v>948</v>
      </c>
      <c r="F16" s="947">
        <v>1040</v>
      </c>
      <c r="G16" s="947">
        <v>851</v>
      </c>
      <c r="H16" s="947">
        <v>957</v>
      </c>
      <c r="I16" s="947">
        <v>820</v>
      </c>
      <c r="J16" s="947">
        <v>673</v>
      </c>
      <c r="K16" s="947">
        <v>514</v>
      </c>
      <c r="L16" s="947">
        <v>533</v>
      </c>
      <c r="M16" s="947">
        <v>404</v>
      </c>
      <c r="N16" s="947">
        <v>533</v>
      </c>
      <c r="O16" s="947">
        <v>571</v>
      </c>
      <c r="P16" s="947">
        <v>913</v>
      </c>
      <c r="Q16" s="947">
        <v>1091</v>
      </c>
      <c r="R16" s="942"/>
      <c r="S16" s="137"/>
    </row>
    <row r="17" spans="1:19" s="156" customFormat="1" ht="18.75" customHeight="1">
      <c r="A17" s="159"/>
      <c r="B17" s="155"/>
      <c r="C17" s="591" t="s">
        <v>237</v>
      </c>
      <c r="D17" s="948" t="s">
        <v>595</v>
      </c>
      <c r="E17" s="937">
        <v>223</v>
      </c>
      <c r="F17" s="937">
        <v>574</v>
      </c>
      <c r="G17" s="937">
        <v>577</v>
      </c>
      <c r="H17" s="937">
        <v>592</v>
      </c>
      <c r="I17" s="937">
        <v>493</v>
      </c>
      <c r="J17" s="937">
        <v>553</v>
      </c>
      <c r="K17" s="937">
        <v>371</v>
      </c>
      <c r="L17" s="937">
        <v>602</v>
      </c>
      <c r="M17" s="937">
        <v>418</v>
      </c>
      <c r="N17" s="937">
        <v>261</v>
      </c>
      <c r="O17" s="937">
        <v>286</v>
      </c>
      <c r="P17" s="937">
        <v>293</v>
      </c>
      <c r="Q17" s="937">
        <v>357</v>
      </c>
      <c r="R17" s="230"/>
      <c r="S17" s="134"/>
    </row>
    <row r="18" spans="1:19" s="156" customFormat="1">
      <c r="A18" s="159"/>
      <c r="B18" s="155"/>
      <c r="C18" s="591"/>
      <c r="D18" s="234"/>
      <c r="E18" s="161"/>
      <c r="F18" s="161"/>
      <c r="G18" s="161"/>
      <c r="H18" s="161"/>
      <c r="I18" s="161"/>
      <c r="J18" s="161"/>
      <c r="K18" s="161"/>
      <c r="L18" s="161"/>
      <c r="M18" s="161"/>
      <c r="N18" s="161"/>
      <c r="O18" s="161"/>
      <c r="P18" s="161"/>
      <c r="Q18" s="161"/>
      <c r="R18" s="230"/>
      <c r="S18" s="134"/>
    </row>
    <row r="19" spans="1:19" s="156" customFormat="1" ht="13.5" customHeight="1">
      <c r="A19" s="159"/>
      <c r="B19" s="155"/>
      <c r="C19" s="591"/>
      <c r="D19" s="234"/>
      <c r="E19" s="151"/>
      <c r="F19" s="151"/>
      <c r="G19" s="151"/>
      <c r="H19" s="151"/>
      <c r="I19" s="151"/>
      <c r="J19" s="151"/>
      <c r="K19" s="151"/>
      <c r="L19" s="151"/>
      <c r="M19" s="151"/>
      <c r="N19" s="151"/>
      <c r="O19" s="151"/>
      <c r="P19" s="151"/>
      <c r="Q19" s="151"/>
      <c r="R19" s="230"/>
      <c r="S19" s="134"/>
    </row>
    <row r="20" spans="1:19" s="156" customFormat="1" ht="13.5" customHeight="1">
      <c r="A20" s="159"/>
      <c r="B20" s="155"/>
      <c r="C20" s="591"/>
      <c r="D20" s="476"/>
      <c r="E20" s="162"/>
      <c r="F20" s="162"/>
      <c r="G20" s="162"/>
      <c r="H20" s="162"/>
      <c r="I20" s="162"/>
      <c r="J20" s="162"/>
      <c r="K20" s="162"/>
      <c r="L20" s="162"/>
      <c r="M20" s="162"/>
      <c r="N20" s="162"/>
      <c r="O20" s="162"/>
      <c r="P20" s="162"/>
      <c r="Q20" s="162"/>
      <c r="R20" s="230"/>
      <c r="S20" s="134"/>
    </row>
    <row r="21" spans="1:19" s="156" customFormat="1" ht="13.5" customHeight="1">
      <c r="A21" s="159"/>
      <c r="B21" s="155"/>
      <c r="C21" s="591"/>
      <c r="D21" s="476"/>
      <c r="E21" s="162"/>
      <c r="F21" s="162"/>
      <c r="G21" s="162"/>
      <c r="H21" s="162"/>
      <c r="I21" s="162"/>
      <c r="J21" s="162"/>
      <c r="K21" s="162"/>
      <c r="L21" s="162"/>
      <c r="M21" s="162"/>
      <c r="N21" s="162"/>
      <c r="O21" s="162"/>
      <c r="P21" s="162"/>
      <c r="Q21" s="162"/>
      <c r="R21" s="230"/>
      <c r="S21" s="134"/>
    </row>
    <row r="22" spans="1:19" s="156" customFormat="1" ht="13.5" customHeight="1">
      <c r="A22" s="154"/>
      <c r="B22" s="155"/>
      <c r="C22" s="591"/>
      <c r="D22" s="476"/>
      <c r="E22" s="162"/>
      <c r="F22" s="162"/>
      <c r="G22" s="162"/>
      <c r="H22" s="162"/>
      <c r="I22" s="162"/>
      <c r="J22" s="162"/>
      <c r="K22" s="162"/>
      <c r="L22" s="162"/>
      <c r="M22" s="162"/>
      <c r="N22" s="162"/>
      <c r="O22" s="162"/>
      <c r="P22" s="162"/>
      <c r="Q22" s="162"/>
      <c r="R22" s="230"/>
      <c r="S22" s="134"/>
    </row>
    <row r="23" spans="1:19" s="156" customFormat="1" ht="13.5" customHeight="1">
      <c r="A23" s="154"/>
      <c r="B23" s="155"/>
      <c r="C23" s="591"/>
      <c r="D23" s="476"/>
      <c r="E23" s="162"/>
      <c r="F23" s="162"/>
      <c r="G23" s="162"/>
      <c r="H23" s="162"/>
      <c r="I23" s="162"/>
      <c r="J23" s="162"/>
      <c r="K23" s="162"/>
      <c r="L23" s="162"/>
      <c r="M23" s="162"/>
      <c r="N23" s="162"/>
      <c r="O23" s="162"/>
      <c r="P23" s="162"/>
      <c r="Q23" s="162"/>
      <c r="R23" s="230"/>
      <c r="S23" s="134"/>
    </row>
    <row r="24" spans="1:19" s="156" customFormat="1" ht="13.5" customHeight="1">
      <c r="A24" s="154"/>
      <c r="B24" s="155"/>
      <c r="C24" s="591"/>
      <c r="D24" s="476"/>
      <c r="E24" s="162"/>
      <c r="F24" s="162"/>
      <c r="G24" s="162"/>
      <c r="H24" s="162"/>
      <c r="I24" s="162"/>
      <c r="J24" s="162"/>
      <c r="K24" s="162"/>
      <c r="L24" s="162"/>
      <c r="M24" s="162"/>
      <c r="N24" s="162"/>
      <c r="O24" s="162"/>
      <c r="P24" s="162"/>
      <c r="Q24" s="162"/>
      <c r="R24" s="230"/>
      <c r="S24" s="134"/>
    </row>
    <row r="25" spans="1:19" s="156" customFormat="1" ht="13.5" customHeight="1">
      <c r="A25" s="154"/>
      <c r="B25" s="155"/>
      <c r="C25" s="591"/>
      <c r="D25" s="476"/>
      <c r="E25" s="162"/>
      <c r="F25" s="162"/>
      <c r="G25" s="162"/>
      <c r="H25" s="162"/>
      <c r="I25" s="162"/>
      <c r="J25" s="162"/>
      <c r="K25" s="162"/>
      <c r="L25" s="162"/>
      <c r="M25" s="162"/>
      <c r="N25" s="162"/>
      <c r="O25" s="162"/>
      <c r="P25" s="162"/>
      <c r="Q25" s="162"/>
      <c r="R25" s="230"/>
      <c r="S25" s="134"/>
    </row>
    <row r="26" spans="1:19" s="163" customFormat="1" ht="13.5" customHeight="1">
      <c r="A26" s="164"/>
      <c r="B26" s="165"/>
      <c r="C26" s="477"/>
      <c r="D26" s="232"/>
      <c r="E26" s="166"/>
      <c r="F26" s="166"/>
      <c r="G26" s="166"/>
      <c r="H26" s="166"/>
      <c r="I26" s="166"/>
      <c r="J26" s="166"/>
      <c r="K26" s="166"/>
      <c r="L26" s="166"/>
      <c r="M26" s="166"/>
      <c r="N26" s="166"/>
      <c r="O26" s="166"/>
      <c r="P26" s="166"/>
      <c r="Q26" s="166"/>
      <c r="R26" s="233"/>
      <c r="S26" s="157"/>
    </row>
    <row r="27" spans="1:19" ht="13.5" customHeight="1">
      <c r="A27" s="132"/>
      <c r="B27" s="134"/>
      <c r="C27" s="591"/>
      <c r="D27" s="135"/>
      <c r="E27" s="162"/>
      <c r="F27" s="162"/>
      <c r="G27" s="162"/>
      <c r="H27" s="162"/>
      <c r="I27" s="162"/>
      <c r="J27" s="162"/>
      <c r="K27" s="162"/>
      <c r="L27" s="162"/>
      <c r="M27" s="162"/>
      <c r="N27" s="162"/>
      <c r="O27" s="162"/>
      <c r="P27" s="162"/>
      <c r="Q27" s="162"/>
      <c r="R27" s="230"/>
      <c r="S27" s="134"/>
    </row>
    <row r="28" spans="1:19" s="156" customFormat="1" ht="13.5" customHeight="1">
      <c r="A28" s="154"/>
      <c r="B28" s="155"/>
      <c r="C28" s="591"/>
      <c r="D28" s="135"/>
      <c r="E28" s="162"/>
      <c r="F28" s="162"/>
      <c r="G28" s="162"/>
      <c r="H28" s="162"/>
      <c r="I28" s="162"/>
      <c r="J28" s="162"/>
      <c r="K28" s="162"/>
      <c r="L28" s="162"/>
      <c r="M28" s="162"/>
      <c r="N28" s="162"/>
      <c r="O28" s="162"/>
      <c r="P28" s="162"/>
      <c r="Q28" s="162"/>
      <c r="R28" s="230"/>
      <c r="S28" s="134"/>
    </row>
    <row r="29" spans="1:19" s="156" customFormat="1" ht="13.5" customHeight="1">
      <c r="A29" s="154"/>
      <c r="B29" s="155"/>
      <c r="C29" s="591"/>
      <c r="D29" s="234"/>
      <c r="E29" s="162"/>
      <c r="F29" s="162"/>
      <c r="G29" s="162"/>
      <c r="H29" s="162"/>
      <c r="I29" s="162"/>
      <c r="J29" s="162"/>
      <c r="K29" s="162"/>
      <c r="L29" s="162"/>
      <c r="M29" s="162"/>
      <c r="N29" s="162"/>
      <c r="O29" s="162"/>
      <c r="P29" s="162"/>
      <c r="Q29" s="162"/>
      <c r="R29" s="230"/>
      <c r="S29" s="134"/>
    </row>
    <row r="30" spans="1:19" s="156" customFormat="1" ht="13.5" customHeight="1">
      <c r="A30" s="154"/>
      <c r="B30" s="155"/>
      <c r="C30" s="591"/>
      <c r="D30" s="717"/>
      <c r="E30" s="718"/>
      <c r="F30" s="718"/>
      <c r="G30" s="718"/>
      <c r="H30" s="718"/>
      <c r="I30" s="718"/>
      <c r="J30" s="718"/>
      <c r="K30" s="718"/>
      <c r="L30" s="718"/>
      <c r="M30" s="718"/>
      <c r="N30" s="718"/>
      <c r="O30" s="718"/>
      <c r="P30" s="718"/>
      <c r="Q30" s="718"/>
      <c r="R30" s="230"/>
      <c r="S30" s="134"/>
    </row>
    <row r="31" spans="1:19" s="163" customFormat="1" ht="13.5" customHeight="1">
      <c r="A31" s="164"/>
      <c r="B31" s="165"/>
      <c r="C31" s="477"/>
      <c r="D31" s="719"/>
      <c r="E31" s="719"/>
      <c r="F31" s="719"/>
      <c r="G31" s="719"/>
      <c r="H31" s="719"/>
      <c r="I31" s="719"/>
      <c r="J31" s="719"/>
      <c r="K31" s="719"/>
      <c r="L31" s="719"/>
      <c r="M31" s="719"/>
      <c r="N31" s="719"/>
      <c r="O31" s="719"/>
      <c r="P31" s="719"/>
      <c r="Q31" s="719"/>
      <c r="R31" s="233"/>
      <c r="S31" s="157"/>
    </row>
    <row r="32" spans="1:19" ht="35.25" customHeight="1">
      <c r="A32" s="132"/>
      <c r="B32" s="134"/>
      <c r="C32" s="591"/>
      <c r="D32" s="720"/>
      <c r="E32" s="718"/>
      <c r="F32" s="718"/>
      <c r="G32" s="718"/>
      <c r="H32" s="718"/>
      <c r="I32" s="718"/>
      <c r="J32" s="718"/>
      <c r="K32" s="718"/>
      <c r="L32" s="718"/>
      <c r="M32" s="718"/>
      <c r="N32" s="718"/>
      <c r="O32" s="718"/>
      <c r="P32" s="718"/>
      <c r="Q32" s="718"/>
      <c r="R32" s="230"/>
      <c r="S32" s="134"/>
    </row>
    <row r="33" spans="1:19" ht="13.5" customHeight="1">
      <c r="A33" s="132"/>
      <c r="B33" s="134"/>
      <c r="C33" s="929" t="s">
        <v>180</v>
      </c>
      <c r="D33" s="930"/>
      <c r="E33" s="930"/>
      <c r="F33" s="930"/>
      <c r="G33" s="930"/>
      <c r="H33" s="930"/>
      <c r="I33" s="930"/>
      <c r="J33" s="930"/>
      <c r="K33" s="930"/>
      <c r="L33" s="930"/>
      <c r="M33" s="930"/>
      <c r="N33" s="930"/>
      <c r="O33" s="930"/>
      <c r="P33" s="930"/>
      <c r="Q33" s="931"/>
      <c r="R33" s="230"/>
      <c r="S33" s="160"/>
    </row>
    <row r="34" spans="1:19" s="156" customFormat="1" ht="3.75" customHeight="1">
      <c r="A34" s="154"/>
      <c r="B34" s="155"/>
      <c r="C34" s="591"/>
      <c r="D34" s="234"/>
      <c r="E34" s="162"/>
      <c r="F34" s="162"/>
      <c r="G34" s="162"/>
      <c r="H34" s="162"/>
      <c r="I34" s="162"/>
      <c r="J34" s="162"/>
      <c r="K34" s="162"/>
      <c r="L34" s="162"/>
      <c r="M34" s="162"/>
      <c r="N34" s="162"/>
      <c r="O34" s="162"/>
      <c r="P34" s="162"/>
      <c r="Q34" s="162"/>
      <c r="R34" s="230"/>
      <c r="S34" s="134"/>
    </row>
    <row r="35" spans="1:19" ht="12.75" customHeight="1">
      <c r="A35" s="132"/>
      <c r="B35" s="134"/>
      <c r="C35" s="1624"/>
      <c r="D35" s="1624"/>
      <c r="E35" s="915">
        <v>2002</v>
      </c>
      <c r="F35" s="915">
        <v>2003</v>
      </c>
      <c r="G35" s="915">
        <v>2004</v>
      </c>
      <c r="H35" s="917" t="s">
        <v>596</v>
      </c>
      <c r="I35" s="915" t="s">
        <v>597</v>
      </c>
      <c r="J35" s="915" t="s">
        <v>598</v>
      </c>
      <c r="K35" s="915" t="s">
        <v>599</v>
      </c>
      <c r="L35" s="908" t="s">
        <v>600</v>
      </c>
      <c r="M35" s="911" t="s">
        <v>601</v>
      </c>
      <c r="N35" s="925" t="s">
        <v>602</v>
      </c>
      <c r="O35" s="925">
        <v>2013</v>
      </c>
      <c r="P35" s="925">
        <v>2014</v>
      </c>
      <c r="Q35" s="925">
        <v>2015</v>
      </c>
      <c r="R35" s="230"/>
      <c r="S35" s="134"/>
    </row>
    <row r="36" spans="1:19" ht="3.75" customHeight="1">
      <c r="A36" s="132"/>
      <c r="B36" s="134"/>
      <c r="C36" s="882"/>
      <c r="D36" s="882"/>
      <c r="E36" s="869"/>
      <c r="F36" s="869"/>
      <c r="G36" s="903"/>
      <c r="H36" s="918"/>
      <c r="I36" s="979"/>
      <c r="J36" s="979"/>
      <c r="K36" s="979"/>
      <c r="L36" s="903"/>
      <c r="M36" s="903"/>
      <c r="N36" s="926"/>
      <c r="O36" s="926"/>
      <c r="P36" s="926"/>
      <c r="Q36" s="926"/>
      <c r="R36" s="230"/>
      <c r="S36" s="134"/>
    </row>
    <row r="37" spans="1:19" ht="13.5" customHeight="1">
      <c r="A37" s="132"/>
      <c r="B37" s="134"/>
      <c r="C37" s="1627" t="s">
        <v>392</v>
      </c>
      <c r="D37" s="1628"/>
      <c r="E37" s="869"/>
      <c r="F37" s="869"/>
      <c r="G37" s="903"/>
      <c r="H37" s="918"/>
      <c r="I37" s="979"/>
      <c r="J37" s="979"/>
      <c r="K37" s="979"/>
      <c r="L37" s="903"/>
      <c r="M37" s="903"/>
      <c r="N37" s="926"/>
      <c r="O37" s="926"/>
      <c r="P37" s="926"/>
      <c r="Q37" s="926"/>
      <c r="R37" s="230"/>
      <c r="S37" s="134"/>
    </row>
    <row r="38" spans="1:19" s="167" customFormat="1" ht="13.5" customHeight="1">
      <c r="A38" s="159"/>
      <c r="B38" s="168"/>
      <c r="D38" s="928" t="s">
        <v>68</v>
      </c>
      <c r="E38" s="927" t="s">
        <v>393</v>
      </c>
      <c r="F38" s="927" t="s">
        <v>393</v>
      </c>
      <c r="G38" s="927" t="s">
        <v>393</v>
      </c>
      <c r="H38" s="883">
        <v>49</v>
      </c>
      <c r="I38" s="900">
        <v>28</v>
      </c>
      <c r="J38" s="900">
        <v>54</v>
      </c>
      <c r="K38" s="900">
        <v>423</v>
      </c>
      <c r="L38" s="909">
        <v>324</v>
      </c>
      <c r="M38" s="912">
        <v>266</v>
      </c>
      <c r="N38" s="904">
        <v>550</v>
      </c>
      <c r="O38" s="904">
        <v>547</v>
      </c>
      <c r="P38" s="904">
        <v>344</v>
      </c>
      <c r="Q38" s="904">
        <v>254</v>
      </c>
      <c r="R38" s="230"/>
      <c r="S38" s="134"/>
    </row>
    <row r="39" spans="1:19" s="156" customFormat="1" ht="18.75" customHeight="1">
      <c r="A39" s="154"/>
      <c r="B39" s="155"/>
      <c r="C39" s="591"/>
      <c r="D39" s="231"/>
      <c r="E39" s="870"/>
      <c r="F39" s="870"/>
      <c r="G39" s="913"/>
      <c r="H39" s="161"/>
      <c r="I39" s="902"/>
      <c r="J39" s="902"/>
      <c r="K39" s="902"/>
      <c r="L39" s="905"/>
      <c r="M39" s="913"/>
      <c r="N39" s="907"/>
      <c r="O39" s="907"/>
      <c r="P39" s="907"/>
      <c r="Q39" s="907"/>
      <c r="R39" s="230"/>
      <c r="S39" s="134"/>
    </row>
    <row r="40" spans="1:19" s="156" customFormat="1" ht="13.5" customHeight="1">
      <c r="A40" s="154"/>
      <c r="B40" s="155"/>
      <c r="C40" s="1627" t="s">
        <v>146</v>
      </c>
      <c r="D40" s="1628"/>
      <c r="E40" s="870"/>
      <c r="F40" s="870"/>
      <c r="G40" s="913"/>
      <c r="H40" s="161"/>
      <c r="I40" s="902"/>
      <c r="J40" s="902"/>
      <c r="K40" s="902"/>
      <c r="L40" s="905"/>
      <c r="M40" s="913"/>
      <c r="N40" s="907"/>
      <c r="O40" s="907"/>
      <c r="P40" s="907"/>
      <c r="Q40" s="907"/>
      <c r="R40" s="230"/>
      <c r="S40" s="134"/>
    </row>
    <row r="41" spans="1:19" s="163" customFormat="1" ht="13.5" customHeight="1">
      <c r="A41" s="164"/>
      <c r="B41" s="165"/>
      <c r="D41" s="928" t="s">
        <v>68</v>
      </c>
      <c r="E41" s="927" t="s">
        <v>393</v>
      </c>
      <c r="F41" s="927" t="s">
        <v>393</v>
      </c>
      <c r="G41" s="927" t="s">
        <v>393</v>
      </c>
      <c r="H41" s="884">
        <v>664</v>
      </c>
      <c r="I41" s="901">
        <v>891</v>
      </c>
      <c r="J41" s="901">
        <v>1422</v>
      </c>
      <c r="K41" s="901">
        <v>19278</v>
      </c>
      <c r="L41" s="910">
        <v>6145</v>
      </c>
      <c r="M41" s="914">
        <v>3601</v>
      </c>
      <c r="N41" s="906">
        <v>8703</v>
      </c>
      <c r="O41" s="906">
        <v>7434</v>
      </c>
      <c r="P41" s="906">
        <v>4460</v>
      </c>
      <c r="Q41" s="906">
        <v>3872</v>
      </c>
      <c r="R41" s="233"/>
      <c r="S41" s="157"/>
    </row>
    <row r="42" spans="1:19" s="138" customFormat="1" ht="26.25" customHeight="1">
      <c r="A42" s="136"/>
      <c r="B42" s="137"/>
      <c r="C42" s="945"/>
      <c r="D42" s="946" t="s">
        <v>594</v>
      </c>
      <c r="E42" s="949" t="s">
        <v>393</v>
      </c>
      <c r="F42" s="949" t="s">
        <v>393</v>
      </c>
      <c r="G42" s="949" t="s">
        <v>393</v>
      </c>
      <c r="H42" s="951">
        <v>101</v>
      </c>
      <c r="I42" s="950">
        <v>116</v>
      </c>
      <c r="J42" s="950">
        <v>122</v>
      </c>
      <c r="K42" s="950">
        <v>9492</v>
      </c>
      <c r="L42" s="952">
        <v>3334</v>
      </c>
      <c r="M42" s="953">
        <v>2266</v>
      </c>
      <c r="N42" s="954">
        <v>4718</v>
      </c>
      <c r="O42" s="954">
        <v>3439</v>
      </c>
      <c r="P42" s="954">
        <v>2281</v>
      </c>
      <c r="Q42" s="954">
        <v>2413</v>
      </c>
      <c r="R42" s="942"/>
      <c r="S42" s="137"/>
    </row>
    <row r="43" spans="1:19" s="156" customFormat="1" ht="18.75" customHeight="1">
      <c r="A43" s="154"/>
      <c r="B43" s="155"/>
      <c r="C43" s="591" t="s">
        <v>237</v>
      </c>
      <c r="D43" s="948" t="s">
        <v>595</v>
      </c>
      <c r="E43" s="927" t="s">
        <v>393</v>
      </c>
      <c r="F43" s="927" t="s">
        <v>393</v>
      </c>
      <c r="G43" s="927" t="s">
        <v>393</v>
      </c>
      <c r="H43" s="933">
        <v>563</v>
      </c>
      <c r="I43" s="932">
        <v>775</v>
      </c>
      <c r="J43" s="932">
        <v>1300</v>
      </c>
      <c r="K43" s="932">
        <v>9786</v>
      </c>
      <c r="L43" s="934">
        <v>2811</v>
      </c>
      <c r="M43" s="935">
        <v>1335</v>
      </c>
      <c r="N43" s="936">
        <v>3985</v>
      </c>
      <c r="O43" s="936">
        <v>3995</v>
      </c>
      <c r="P43" s="936">
        <v>2179</v>
      </c>
      <c r="Q43" s="936">
        <v>1459</v>
      </c>
      <c r="R43" s="230"/>
      <c r="S43" s="134"/>
    </row>
    <row r="44" spans="1:19" s="156" customFormat="1" ht="13.5" customHeight="1">
      <c r="A44" s="154"/>
      <c r="B44" s="155"/>
      <c r="C44" s="591"/>
      <c r="D44" s="234"/>
      <c r="E44" s="162"/>
      <c r="F44" s="162"/>
      <c r="G44" s="162"/>
      <c r="H44" s="162"/>
      <c r="I44" s="162"/>
      <c r="J44" s="162"/>
      <c r="K44" s="162"/>
      <c r="L44" s="162"/>
      <c r="M44" s="162"/>
      <c r="N44" s="162"/>
      <c r="O44" s="162"/>
      <c r="P44" s="162"/>
      <c r="Q44" s="162"/>
      <c r="R44" s="230"/>
      <c r="S44" s="134"/>
    </row>
    <row r="45" spans="1:19" s="885" customFormat="1" ht="13.5" customHeight="1">
      <c r="A45" s="887"/>
      <c r="B45" s="887"/>
      <c r="C45" s="888"/>
      <c r="D45" s="717"/>
      <c r="E45" s="718"/>
      <c r="F45" s="718"/>
      <c r="G45" s="718"/>
      <c r="H45" s="718"/>
      <c r="I45" s="718"/>
      <c r="J45" s="718"/>
      <c r="K45" s="718"/>
      <c r="L45" s="718"/>
      <c r="M45" s="718"/>
      <c r="N45" s="718"/>
      <c r="O45" s="718"/>
      <c r="P45" s="718"/>
      <c r="Q45" s="718"/>
      <c r="R45" s="230"/>
      <c r="S45" s="134"/>
    </row>
    <row r="46" spans="1:19" s="886" customFormat="1" ht="13.5" customHeight="1">
      <c r="A46" s="719"/>
      <c r="B46" s="719"/>
      <c r="C46" s="890"/>
      <c r="D46" s="719"/>
      <c r="E46" s="891"/>
      <c r="F46" s="891"/>
      <c r="G46" s="891"/>
      <c r="H46" s="891"/>
      <c r="I46" s="891"/>
      <c r="J46" s="891"/>
      <c r="K46" s="891"/>
      <c r="L46" s="891"/>
      <c r="M46" s="891"/>
      <c r="N46" s="891"/>
      <c r="O46" s="891"/>
      <c r="P46" s="891"/>
      <c r="Q46" s="891"/>
      <c r="R46" s="230"/>
      <c r="S46" s="134"/>
    </row>
    <row r="47" spans="1:19" s="595" customFormat="1" ht="13.5" customHeight="1">
      <c r="A47" s="889"/>
      <c r="B47" s="889"/>
      <c r="C47" s="888"/>
      <c r="D47" s="720"/>
      <c r="E47" s="718"/>
      <c r="F47" s="718"/>
      <c r="G47" s="718"/>
      <c r="H47" s="718"/>
      <c r="I47" s="718"/>
      <c r="J47" s="718"/>
      <c r="K47" s="718"/>
      <c r="L47" s="718"/>
      <c r="M47" s="718"/>
      <c r="N47" s="718"/>
      <c r="O47" s="718"/>
      <c r="P47" s="718"/>
      <c r="Q47" s="718"/>
      <c r="R47" s="230"/>
      <c r="S47" s="134"/>
    </row>
    <row r="48" spans="1:19" s="885" customFormat="1" ht="13.5" customHeight="1">
      <c r="A48" s="887"/>
      <c r="B48" s="887"/>
      <c r="C48" s="888"/>
      <c r="D48" s="720"/>
      <c r="E48" s="718"/>
      <c r="F48" s="718"/>
      <c r="G48" s="718"/>
      <c r="H48" s="718"/>
      <c r="I48" s="718"/>
      <c r="J48" s="718"/>
      <c r="K48" s="718"/>
      <c r="L48" s="718"/>
      <c r="M48" s="718"/>
      <c r="N48" s="718"/>
      <c r="O48" s="718"/>
      <c r="P48" s="718"/>
      <c r="Q48" s="718"/>
      <c r="R48" s="230"/>
      <c r="S48" s="134"/>
    </row>
    <row r="49" spans="1:19" s="885" customFormat="1" ht="13.5" customHeight="1">
      <c r="A49" s="887"/>
      <c r="B49" s="887"/>
      <c r="C49" s="888"/>
      <c r="D49" s="717"/>
      <c r="E49" s="718"/>
      <c r="F49" s="718"/>
      <c r="G49" s="718"/>
      <c r="H49" s="718"/>
      <c r="I49" s="718"/>
      <c r="J49" s="718"/>
      <c r="K49" s="718"/>
      <c r="L49" s="718"/>
      <c r="M49" s="718"/>
      <c r="N49" s="718"/>
      <c r="O49" s="718"/>
      <c r="P49" s="718"/>
      <c r="Q49" s="718"/>
      <c r="R49" s="230"/>
      <c r="S49" s="134"/>
    </row>
    <row r="50" spans="1:19" s="885" customFormat="1" ht="13.5" customHeight="1">
      <c r="A50" s="887"/>
      <c r="B50" s="887"/>
      <c r="C50" s="888"/>
      <c r="D50" s="717"/>
      <c r="E50" s="718"/>
      <c r="F50" s="718"/>
      <c r="G50" s="718"/>
      <c r="H50" s="718"/>
      <c r="I50" s="718"/>
      <c r="J50" s="718"/>
      <c r="K50" s="718"/>
      <c r="L50" s="718"/>
      <c r="M50" s="718"/>
      <c r="N50" s="718"/>
      <c r="O50" s="718"/>
      <c r="P50" s="718"/>
      <c r="Q50" s="718"/>
      <c r="R50" s="230"/>
      <c r="S50" s="134"/>
    </row>
    <row r="51" spans="1:19" s="595" customFormat="1" ht="13.5" customHeight="1">
      <c r="A51" s="889"/>
      <c r="B51" s="889"/>
      <c r="C51" s="892"/>
      <c r="D51" s="1626"/>
      <c r="E51" s="1626"/>
      <c r="F51" s="1626"/>
      <c r="G51" s="1626"/>
      <c r="H51" s="893"/>
      <c r="I51" s="893"/>
      <c r="J51" s="893"/>
      <c r="K51" s="893"/>
      <c r="L51" s="893"/>
      <c r="M51" s="893"/>
      <c r="N51" s="893"/>
      <c r="O51" s="893"/>
      <c r="P51" s="893"/>
      <c r="Q51" s="893"/>
      <c r="R51" s="230"/>
      <c r="S51" s="134"/>
    </row>
    <row r="52" spans="1:19" s="595" customFormat="1" ht="13.5" customHeight="1">
      <c r="A52" s="889"/>
      <c r="B52" s="889"/>
      <c r="C52" s="889"/>
      <c r="D52" s="889"/>
      <c r="E52" s="889"/>
      <c r="F52" s="889"/>
      <c r="G52" s="889"/>
      <c r="H52" s="889"/>
      <c r="I52" s="889"/>
      <c r="J52" s="889"/>
      <c r="K52" s="889"/>
      <c r="L52" s="889"/>
      <c r="M52" s="889"/>
      <c r="N52" s="889"/>
      <c r="O52" s="889"/>
      <c r="P52" s="889"/>
      <c r="Q52" s="889"/>
      <c r="R52" s="230"/>
      <c r="S52" s="134"/>
    </row>
    <row r="53" spans="1:19" s="595" customFormat="1" ht="13.5" customHeight="1">
      <c r="A53" s="889"/>
      <c r="B53" s="889"/>
      <c r="C53" s="894"/>
      <c r="D53" s="895"/>
      <c r="E53" s="896"/>
      <c r="F53" s="896"/>
      <c r="G53" s="896"/>
      <c r="H53" s="896"/>
      <c r="I53" s="896"/>
      <c r="J53" s="896"/>
      <c r="K53" s="896"/>
      <c r="L53" s="896"/>
      <c r="M53" s="896"/>
      <c r="N53" s="896"/>
      <c r="O53" s="896"/>
      <c r="P53" s="896"/>
      <c r="Q53" s="896"/>
      <c r="R53" s="230"/>
      <c r="S53" s="134"/>
    </row>
    <row r="54" spans="1:19" s="595" customFormat="1" ht="13.5" customHeight="1">
      <c r="A54" s="889"/>
      <c r="B54" s="889"/>
      <c r="C54" s="1624"/>
      <c r="D54" s="1624"/>
      <c r="E54" s="897"/>
      <c r="F54" s="897"/>
      <c r="G54" s="897"/>
      <c r="H54" s="897"/>
      <c r="I54" s="897"/>
      <c r="J54" s="897"/>
      <c r="K54" s="897"/>
      <c r="L54" s="897"/>
      <c r="M54" s="897"/>
      <c r="N54" s="897"/>
      <c r="O54" s="897"/>
      <c r="P54" s="897"/>
      <c r="Q54" s="897"/>
      <c r="R54" s="230"/>
      <c r="S54" s="134"/>
    </row>
    <row r="55" spans="1:19" s="595" customFormat="1" ht="13.5" customHeight="1">
      <c r="A55" s="889"/>
      <c r="B55" s="889"/>
      <c r="C55" s="1625"/>
      <c r="D55" s="1625"/>
      <c r="E55" s="898"/>
      <c r="F55" s="898"/>
      <c r="G55" s="898"/>
      <c r="H55" s="898"/>
      <c r="I55" s="898"/>
      <c r="J55" s="898"/>
      <c r="K55" s="898"/>
      <c r="L55" s="898"/>
      <c r="M55" s="898"/>
      <c r="N55" s="898"/>
      <c r="O55" s="898"/>
      <c r="P55" s="898"/>
      <c r="Q55" s="898"/>
      <c r="R55" s="230"/>
      <c r="S55" s="134"/>
    </row>
    <row r="56" spans="1:19" s="595" customFormat="1" ht="13.5" customHeight="1">
      <c r="A56" s="889"/>
      <c r="B56" s="889"/>
      <c r="C56" s="890"/>
      <c r="D56" s="899"/>
      <c r="E56" s="898"/>
      <c r="F56" s="898"/>
      <c r="G56" s="898"/>
      <c r="H56" s="898"/>
      <c r="I56" s="898"/>
      <c r="J56" s="898"/>
      <c r="K56" s="898"/>
      <c r="L56" s="898"/>
      <c r="M56" s="898"/>
      <c r="N56" s="898"/>
      <c r="O56" s="898"/>
      <c r="P56" s="898"/>
      <c r="Q56" s="898"/>
      <c r="R56" s="230"/>
      <c r="S56" s="134"/>
    </row>
    <row r="57" spans="1:19" s="595" customFormat="1" ht="13.5" customHeight="1">
      <c r="A57" s="889"/>
      <c r="B57" s="889"/>
      <c r="C57" s="888"/>
      <c r="D57" s="720"/>
      <c r="E57" s="898"/>
      <c r="F57" s="898"/>
      <c r="G57" s="898"/>
      <c r="H57" s="898"/>
      <c r="I57" s="898"/>
      <c r="J57" s="898"/>
      <c r="K57" s="898"/>
      <c r="L57" s="898"/>
      <c r="M57" s="898"/>
      <c r="N57" s="898"/>
      <c r="O57" s="898"/>
      <c r="P57" s="898"/>
      <c r="Q57" s="898"/>
      <c r="R57" s="230"/>
      <c r="S57" s="134"/>
    </row>
    <row r="58" spans="1:19" s="943" customFormat="1" ht="13.5" customHeight="1">
      <c r="A58" s="941"/>
      <c r="B58" s="941"/>
      <c r="C58" s="1623" t="s">
        <v>603</v>
      </c>
      <c r="D58" s="1623"/>
      <c r="E58" s="1623"/>
      <c r="F58" s="1623"/>
      <c r="G58" s="1623"/>
      <c r="H58" s="1623"/>
      <c r="I58" s="1623"/>
      <c r="J58" s="1623"/>
      <c r="K58" s="1623"/>
      <c r="L58" s="1623"/>
      <c r="M58" s="1623"/>
      <c r="N58" s="1623"/>
      <c r="O58" s="1623"/>
      <c r="P58" s="1623"/>
      <c r="Q58" s="1623"/>
      <c r="R58" s="942"/>
      <c r="S58" s="137"/>
    </row>
    <row r="59" spans="1:19" s="138" customFormat="1" ht="13.5" customHeight="1">
      <c r="A59" s="941"/>
      <c r="B59" s="941"/>
      <c r="C59" s="1623"/>
      <c r="D59" s="1623"/>
      <c r="E59" s="1623"/>
      <c r="F59" s="1623"/>
      <c r="G59" s="1623"/>
      <c r="H59" s="1623"/>
      <c r="I59" s="1623"/>
      <c r="J59" s="1623"/>
      <c r="K59" s="1623"/>
      <c r="L59" s="1623"/>
      <c r="M59" s="1623"/>
      <c r="N59" s="1623"/>
      <c r="O59" s="1623"/>
      <c r="P59" s="1623"/>
      <c r="Q59" s="1623"/>
      <c r="R59" s="942"/>
      <c r="S59" s="137"/>
    </row>
    <row r="60" spans="1:19" s="411" customFormat="1" ht="13.5" customHeight="1">
      <c r="A60" s="889"/>
      <c r="B60" s="889"/>
      <c r="C60" s="472" t="s">
        <v>436</v>
      </c>
      <c r="D60" s="432"/>
      <c r="E60" s="919"/>
      <c r="F60" s="919"/>
      <c r="G60" s="919"/>
      <c r="H60" s="919"/>
      <c r="I60" s="920" t="s">
        <v>135</v>
      </c>
      <c r="J60" s="921"/>
      <c r="K60" s="921"/>
      <c r="L60" s="921"/>
      <c r="M60" s="504"/>
      <c r="N60" s="571"/>
      <c r="O60" s="571"/>
      <c r="P60" s="571"/>
      <c r="Q60" s="571"/>
      <c r="R60" s="230"/>
    </row>
    <row r="61" spans="1:19" ht="13.5" customHeight="1">
      <c r="A61" s="132"/>
      <c r="B61" s="134"/>
      <c r="C61" s="452"/>
      <c r="D61" s="134"/>
      <c r="E61" s="170"/>
      <c r="F61" s="1572">
        <v>42705</v>
      </c>
      <c r="G61" s="1572"/>
      <c r="H61" s="1572"/>
      <c r="I61" s="1572"/>
      <c r="J61" s="1572"/>
      <c r="K61" s="1572"/>
      <c r="L61" s="1572"/>
      <c r="M61" s="1572"/>
      <c r="N61" s="1572"/>
      <c r="O61" s="1572"/>
      <c r="P61" s="1572"/>
      <c r="Q61" s="1572"/>
      <c r="R61" s="401">
        <v>9</v>
      </c>
      <c r="S61" s="134"/>
    </row>
    <row r="62" spans="1:19" ht="15" customHeight="1">
      <c r="B62" s="452"/>
    </row>
  </sheetData>
  <dataConsolidate/>
  <mergeCells count="16">
    <mergeCell ref="C6:Q6"/>
    <mergeCell ref="C11:D11"/>
    <mergeCell ref="C14:D14"/>
    <mergeCell ref="B1:D1"/>
    <mergeCell ref="C35:D35"/>
    <mergeCell ref="E8:F8"/>
    <mergeCell ref="G8:Q8"/>
    <mergeCell ref="C59:Q59"/>
    <mergeCell ref="F61:Q61"/>
    <mergeCell ref="C54:D54"/>
    <mergeCell ref="C55:D55"/>
    <mergeCell ref="C9:D9"/>
    <mergeCell ref="D51:G51"/>
    <mergeCell ref="C37:D37"/>
    <mergeCell ref="C40:D40"/>
    <mergeCell ref="C58:Q58"/>
  </mergeCells>
  <conditionalFormatting sqref="E9:Q11 E8 E35:G35 H35:Q37">
    <cfRule type="cellIs" dxfId="20"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76"/>
  <sheetViews>
    <sheetView showRuler="0" zoomScaleNormal="100" workbookViewId="0"/>
  </sheetViews>
  <sheetFormatPr defaultRowHeight="12.75"/>
  <cols>
    <col min="1" max="1" width="1" style="93" customWidth="1"/>
    <col min="2" max="2" width="2.5703125" style="93" customWidth="1"/>
    <col min="3" max="3" width="1" style="93" customWidth="1"/>
    <col min="4" max="4" width="30.42578125" style="93" customWidth="1"/>
    <col min="5" max="17" width="5" style="93" customWidth="1"/>
    <col min="18" max="18" width="2.5703125" style="93" customWidth="1"/>
    <col min="19" max="19" width="1" style="93" customWidth="1"/>
    <col min="20" max="16384" width="9.140625" style="93"/>
  </cols>
  <sheetData>
    <row r="1" spans="1:19" ht="13.5" customHeight="1">
      <c r="A1" s="2"/>
      <c r="B1" s="4"/>
      <c r="C1" s="4"/>
      <c r="D1" s="1636" t="s">
        <v>322</v>
      </c>
      <c r="E1" s="1636"/>
      <c r="F1" s="1636"/>
      <c r="G1" s="1636"/>
      <c r="H1" s="1636"/>
      <c r="I1" s="1636"/>
      <c r="J1" s="1636"/>
      <c r="K1" s="1636"/>
      <c r="L1" s="1636"/>
      <c r="M1" s="1636"/>
      <c r="N1" s="1636"/>
      <c r="O1" s="1636"/>
      <c r="P1" s="1636"/>
      <c r="Q1" s="1636"/>
      <c r="R1" s="1636"/>
      <c r="S1" s="2"/>
    </row>
    <row r="2" spans="1:19" ht="6" customHeight="1">
      <c r="A2" s="2"/>
      <c r="B2" s="1637"/>
      <c r="C2" s="1638"/>
      <c r="D2" s="1639"/>
      <c r="E2" s="4"/>
      <c r="F2" s="4"/>
      <c r="G2" s="4"/>
      <c r="H2" s="4"/>
      <c r="I2" s="4"/>
      <c r="J2" s="4"/>
      <c r="K2" s="4"/>
      <c r="L2" s="4"/>
      <c r="M2" s="4"/>
      <c r="N2" s="4"/>
      <c r="O2" s="4"/>
      <c r="P2" s="4"/>
      <c r="Q2" s="4"/>
      <c r="R2" s="4"/>
      <c r="S2" s="2"/>
    </row>
    <row r="3" spans="1:19" ht="13.5" customHeight="1" thickBot="1">
      <c r="A3" s="2"/>
      <c r="B3" s="223"/>
      <c r="C3" s="4"/>
      <c r="D3" s="4"/>
      <c r="E3" s="713"/>
      <c r="F3" s="713"/>
      <c r="G3" s="713"/>
      <c r="H3" s="713"/>
      <c r="I3" s="536"/>
      <c r="J3" s="713"/>
      <c r="K3" s="713"/>
      <c r="L3" s="713"/>
      <c r="M3" s="713"/>
      <c r="N3" s="713"/>
      <c r="O3" s="713"/>
      <c r="P3" s="713"/>
      <c r="Q3" s="713" t="s">
        <v>73</v>
      </c>
      <c r="R3" s="4"/>
      <c r="S3" s="2"/>
    </row>
    <row r="4" spans="1:19" s="7" customFormat="1" ht="13.5" customHeight="1" thickBot="1">
      <c r="A4" s="6"/>
      <c r="B4" s="222"/>
      <c r="C4" s="397" t="s">
        <v>215</v>
      </c>
      <c r="D4" s="537"/>
      <c r="E4" s="537"/>
      <c r="F4" s="537"/>
      <c r="G4" s="537"/>
      <c r="H4" s="537"/>
      <c r="I4" s="537"/>
      <c r="J4" s="537"/>
      <c r="K4" s="537"/>
      <c r="L4" s="537"/>
      <c r="M4" s="537"/>
      <c r="N4" s="537"/>
      <c r="O4" s="537"/>
      <c r="P4" s="537"/>
      <c r="Q4" s="538"/>
      <c r="R4" s="4"/>
      <c r="S4" s="6"/>
    </row>
    <row r="5" spans="1:19" ht="4.5" customHeight="1">
      <c r="A5" s="2"/>
      <c r="B5" s="223"/>
      <c r="C5" s="1640" t="s">
        <v>78</v>
      </c>
      <c r="D5" s="1640"/>
      <c r="E5" s="1641"/>
      <c r="F5" s="1641"/>
      <c r="G5" s="1641"/>
      <c r="H5" s="1641"/>
      <c r="I5" s="1641"/>
      <c r="J5" s="1641"/>
      <c r="K5" s="1641"/>
      <c r="L5" s="1641"/>
      <c r="M5" s="1641"/>
      <c r="N5" s="1641"/>
      <c r="O5" s="1103"/>
      <c r="P5" s="1103"/>
      <c r="Q5" s="1103"/>
      <c r="R5" s="4"/>
      <c r="S5" s="2"/>
    </row>
    <row r="6" spans="1:19" ht="12" customHeight="1">
      <c r="A6" s="2"/>
      <c r="B6" s="223"/>
      <c r="C6" s="1640"/>
      <c r="D6" s="1640"/>
      <c r="E6" s="1642">
        <v>2015</v>
      </c>
      <c r="F6" s="1642"/>
      <c r="G6" s="1642">
        <v>2016</v>
      </c>
      <c r="H6" s="1642"/>
      <c r="I6" s="1642"/>
      <c r="J6" s="1642"/>
      <c r="K6" s="1642"/>
      <c r="L6" s="1642"/>
      <c r="M6" s="1642"/>
      <c r="N6" s="1642"/>
      <c r="O6" s="1642"/>
      <c r="P6" s="1642"/>
      <c r="Q6" s="1642"/>
      <c r="R6" s="4"/>
      <c r="S6" s="2"/>
    </row>
    <row r="7" spans="1:19">
      <c r="A7" s="2"/>
      <c r="B7" s="223"/>
      <c r="C7" s="1106"/>
      <c r="D7" s="1106"/>
      <c r="E7" s="714" t="s">
        <v>95</v>
      </c>
      <c r="F7" s="714" t="s">
        <v>94</v>
      </c>
      <c r="G7" s="714" t="s">
        <v>93</v>
      </c>
      <c r="H7" s="714" t="s">
        <v>104</v>
      </c>
      <c r="I7" s="714" t="s">
        <v>103</v>
      </c>
      <c r="J7" s="714" t="s">
        <v>102</v>
      </c>
      <c r="K7" s="714" t="s">
        <v>101</v>
      </c>
      <c r="L7" s="714" t="s">
        <v>100</v>
      </c>
      <c r="M7" s="714" t="s">
        <v>99</v>
      </c>
      <c r="N7" s="714" t="s">
        <v>98</v>
      </c>
      <c r="O7" s="714" t="s">
        <v>97</v>
      </c>
      <c r="P7" s="714" t="s">
        <v>96</v>
      </c>
      <c r="Q7" s="939" t="s">
        <v>95</v>
      </c>
      <c r="R7" s="1103"/>
      <c r="S7" s="2"/>
    </row>
    <row r="8" spans="1:19" s="525" customFormat="1" ht="15" customHeight="1">
      <c r="A8" s="92"/>
      <c r="B8" s="224"/>
      <c r="C8" s="1635" t="s">
        <v>68</v>
      </c>
      <c r="D8" s="1635"/>
      <c r="E8" s="540">
        <v>64695</v>
      </c>
      <c r="F8" s="540">
        <v>54033</v>
      </c>
      <c r="G8" s="540">
        <v>64934</v>
      </c>
      <c r="H8" s="540">
        <v>53632</v>
      </c>
      <c r="I8" s="540">
        <v>53464</v>
      </c>
      <c r="J8" s="540">
        <v>50136</v>
      </c>
      <c r="K8" s="540">
        <v>50006</v>
      </c>
      <c r="L8" s="540">
        <v>49496</v>
      </c>
      <c r="M8" s="540">
        <v>47270</v>
      </c>
      <c r="N8" s="540">
        <v>50372</v>
      </c>
      <c r="O8" s="540">
        <v>65454</v>
      </c>
      <c r="P8" s="540">
        <v>58289</v>
      </c>
      <c r="Q8" s="540">
        <v>58242</v>
      </c>
      <c r="R8" s="526"/>
      <c r="S8" s="92"/>
    </row>
    <row r="9" spans="1:19" s="534" customFormat="1" ht="11.25" customHeight="1">
      <c r="A9" s="541"/>
      <c r="B9" s="542"/>
      <c r="C9" s="543"/>
      <c r="D9" s="462" t="s">
        <v>189</v>
      </c>
      <c r="E9" s="158">
        <v>20153</v>
      </c>
      <c r="F9" s="158">
        <v>18155</v>
      </c>
      <c r="G9" s="158">
        <v>22203</v>
      </c>
      <c r="H9" s="158">
        <v>18462</v>
      </c>
      <c r="I9" s="158">
        <v>18033</v>
      </c>
      <c r="J9" s="158">
        <v>17496</v>
      </c>
      <c r="K9" s="158">
        <v>17589</v>
      </c>
      <c r="L9" s="158">
        <v>17755</v>
      </c>
      <c r="M9" s="158">
        <v>17218</v>
      </c>
      <c r="N9" s="158">
        <v>17861</v>
      </c>
      <c r="O9" s="158">
        <v>24367</v>
      </c>
      <c r="P9" s="158">
        <v>18986</v>
      </c>
      <c r="Q9" s="158">
        <v>17680</v>
      </c>
      <c r="R9" s="544"/>
      <c r="S9" s="541"/>
    </row>
    <row r="10" spans="1:19" s="534" customFormat="1" ht="11.25" customHeight="1">
      <c r="A10" s="541"/>
      <c r="B10" s="542"/>
      <c r="C10" s="543"/>
      <c r="D10" s="462" t="s">
        <v>190</v>
      </c>
      <c r="E10" s="158">
        <v>11780</v>
      </c>
      <c r="F10" s="158">
        <v>10892</v>
      </c>
      <c r="G10" s="158">
        <v>12468</v>
      </c>
      <c r="H10" s="158">
        <v>10301</v>
      </c>
      <c r="I10" s="158">
        <v>10413</v>
      </c>
      <c r="J10" s="158">
        <v>9883</v>
      </c>
      <c r="K10" s="158">
        <v>10200</v>
      </c>
      <c r="L10" s="158">
        <v>10157</v>
      </c>
      <c r="M10" s="158">
        <v>9810</v>
      </c>
      <c r="N10" s="158">
        <v>10785</v>
      </c>
      <c r="O10" s="158">
        <v>13736</v>
      </c>
      <c r="P10" s="158">
        <v>11712</v>
      </c>
      <c r="Q10" s="158" t="s">
        <v>393</v>
      </c>
      <c r="R10" s="544"/>
      <c r="S10" s="541"/>
    </row>
    <row r="11" spans="1:19" s="534" customFormat="1" ht="11.25" customHeight="1">
      <c r="A11" s="541"/>
      <c r="B11" s="542"/>
      <c r="C11" s="543"/>
      <c r="D11" s="462" t="s">
        <v>191</v>
      </c>
      <c r="E11" s="158">
        <v>15342</v>
      </c>
      <c r="F11" s="158">
        <v>13297</v>
      </c>
      <c r="G11" s="158">
        <v>17989</v>
      </c>
      <c r="H11" s="158">
        <v>15193</v>
      </c>
      <c r="I11" s="158">
        <v>15595</v>
      </c>
      <c r="J11" s="158">
        <v>13934</v>
      </c>
      <c r="K11" s="158">
        <v>14140</v>
      </c>
      <c r="L11" s="158">
        <v>13635</v>
      </c>
      <c r="M11" s="158">
        <v>12836</v>
      </c>
      <c r="N11" s="158">
        <v>13482</v>
      </c>
      <c r="O11" s="158">
        <v>16420</v>
      </c>
      <c r="P11" s="158">
        <v>14644</v>
      </c>
      <c r="Q11" s="158" t="s">
        <v>393</v>
      </c>
      <c r="R11" s="544"/>
      <c r="S11" s="541"/>
    </row>
    <row r="12" spans="1:19" s="534" customFormat="1" ht="11.25" customHeight="1">
      <c r="A12" s="541"/>
      <c r="B12" s="542"/>
      <c r="C12" s="543"/>
      <c r="D12" s="462" t="s">
        <v>192</v>
      </c>
      <c r="E12" s="158">
        <v>4716</v>
      </c>
      <c r="F12" s="158">
        <v>4637</v>
      </c>
      <c r="G12" s="158">
        <v>5247</v>
      </c>
      <c r="H12" s="158">
        <v>4264</v>
      </c>
      <c r="I12" s="158">
        <v>4603</v>
      </c>
      <c r="J12" s="158">
        <v>3707</v>
      </c>
      <c r="K12" s="158">
        <v>3864</v>
      </c>
      <c r="L12" s="158">
        <v>3788</v>
      </c>
      <c r="M12" s="158">
        <v>3782</v>
      </c>
      <c r="N12" s="158">
        <v>4299</v>
      </c>
      <c r="O12" s="158">
        <v>4915</v>
      </c>
      <c r="P12" s="158">
        <v>5553</v>
      </c>
      <c r="Q12" s="158" t="s">
        <v>393</v>
      </c>
      <c r="R12" s="544"/>
      <c r="S12" s="541"/>
    </row>
    <row r="13" spans="1:19" s="534" customFormat="1" ht="11.25" customHeight="1">
      <c r="A13" s="541"/>
      <c r="B13" s="542"/>
      <c r="C13" s="543"/>
      <c r="D13" s="462" t="s">
        <v>193</v>
      </c>
      <c r="E13" s="158">
        <v>9554</v>
      </c>
      <c r="F13" s="158">
        <v>4819</v>
      </c>
      <c r="G13" s="158">
        <v>4053</v>
      </c>
      <c r="H13" s="158">
        <v>2906</v>
      </c>
      <c r="I13" s="158">
        <v>2481</v>
      </c>
      <c r="J13" s="158">
        <v>2210</v>
      </c>
      <c r="K13" s="158">
        <v>2040</v>
      </c>
      <c r="L13" s="158">
        <v>1828</v>
      </c>
      <c r="M13" s="158">
        <v>1556</v>
      </c>
      <c r="N13" s="158">
        <v>1775</v>
      </c>
      <c r="O13" s="158">
        <v>2951</v>
      </c>
      <c r="P13" s="158">
        <v>4546</v>
      </c>
      <c r="Q13" s="158">
        <v>9353</v>
      </c>
      <c r="R13" s="544"/>
      <c r="S13" s="541"/>
    </row>
    <row r="14" spans="1:19" s="534" customFormat="1" ht="11.25" customHeight="1">
      <c r="A14" s="541"/>
      <c r="B14" s="542"/>
      <c r="C14" s="543"/>
      <c r="D14" s="462" t="s">
        <v>131</v>
      </c>
      <c r="E14" s="158">
        <v>1574</v>
      </c>
      <c r="F14" s="158">
        <v>1209</v>
      </c>
      <c r="G14" s="158">
        <v>1483</v>
      </c>
      <c r="H14" s="158">
        <v>1285</v>
      </c>
      <c r="I14" s="158">
        <v>1266</v>
      </c>
      <c r="J14" s="158">
        <v>1920</v>
      </c>
      <c r="K14" s="158">
        <v>1109</v>
      </c>
      <c r="L14" s="158">
        <v>1255</v>
      </c>
      <c r="M14" s="158">
        <v>920</v>
      </c>
      <c r="N14" s="158">
        <v>938</v>
      </c>
      <c r="O14" s="158">
        <v>1363</v>
      </c>
      <c r="P14" s="158">
        <v>1373</v>
      </c>
      <c r="Q14" s="158">
        <v>1328</v>
      </c>
      <c r="R14" s="544"/>
      <c r="S14" s="541"/>
    </row>
    <row r="15" spans="1:19" s="534" customFormat="1" ht="11.25" customHeight="1">
      <c r="A15" s="541"/>
      <c r="B15" s="542"/>
      <c r="C15" s="543"/>
      <c r="D15" s="462" t="s">
        <v>132</v>
      </c>
      <c r="E15" s="158">
        <v>1576</v>
      </c>
      <c r="F15" s="158">
        <v>1024</v>
      </c>
      <c r="G15" s="158">
        <v>1491</v>
      </c>
      <c r="H15" s="158">
        <v>1221</v>
      </c>
      <c r="I15" s="158">
        <v>1073</v>
      </c>
      <c r="J15" s="158">
        <v>986</v>
      </c>
      <c r="K15" s="158">
        <v>1064</v>
      </c>
      <c r="L15" s="158">
        <v>1078</v>
      </c>
      <c r="M15" s="158">
        <v>1148</v>
      </c>
      <c r="N15" s="158">
        <v>1232</v>
      </c>
      <c r="O15" s="158">
        <v>1702</v>
      </c>
      <c r="P15" s="158">
        <v>1475</v>
      </c>
      <c r="Q15" s="158">
        <v>1361</v>
      </c>
      <c r="R15" s="544"/>
      <c r="S15" s="541"/>
    </row>
    <row r="16" spans="1:19" s="549" customFormat="1" ht="15" customHeight="1">
      <c r="A16" s="545"/>
      <c r="B16" s="546"/>
      <c r="C16" s="1635" t="s">
        <v>290</v>
      </c>
      <c r="D16" s="1635"/>
      <c r="E16" s="547"/>
      <c r="F16" s="547"/>
      <c r="G16" s="547"/>
      <c r="H16" s="547"/>
      <c r="I16" s="547"/>
      <c r="J16" s="547"/>
      <c r="K16" s="547"/>
      <c r="L16" s="547"/>
      <c r="M16" s="547"/>
      <c r="N16" s="547"/>
      <c r="O16" s="547"/>
      <c r="P16" s="547"/>
      <c r="Q16" s="547"/>
      <c r="R16" s="548"/>
      <c r="S16" s="545"/>
    </row>
    <row r="17" spans="1:19" s="534" customFormat="1" ht="12" customHeight="1">
      <c r="A17" s="541"/>
      <c r="B17" s="542"/>
      <c r="C17" s="543"/>
      <c r="D17" s="94" t="s">
        <v>493</v>
      </c>
      <c r="E17" s="158">
        <v>7335</v>
      </c>
      <c r="F17" s="158">
        <v>5322</v>
      </c>
      <c r="G17" s="158">
        <v>7833</v>
      </c>
      <c r="H17" s="158">
        <v>6661</v>
      </c>
      <c r="I17" s="158">
        <v>6525</v>
      </c>
      <c r="J17" s="158">
        <v>6224</v>
      </c>
      <c r="K17" s="158">
        <v>6109</v>
      </c>
      <c r="L17" s="158">
        <v>5461</v>
      </c>
      <c r="M17" s="158">
        <v>4938</v>
      </c>
      <c r="N17" s="158">
        <v>5306</v>
      </c>
      <c r="O17" s="158">
        <v>7308</v>
      </c>
      <c r="P17" s="158">
        <v>7247</v>
      </c>
      <c r="Q17" s="158" t="s">
        <v>393</v>
      </c>
      <c r="R17" s="544"/>
      <c r="S17" s="541"/>
    </row>
    <row r="18" spans="1:19" s="534" customFormat="1" ht="12" customHeight="1">
      <c r="A18" s="541"/>
      <c r="B18" s="542"/>
      <c r="C18" s="543"/>
      <c r="D18" s="94" t="s">
        <v>494</v>
      </c>
      <c r="E18" s="158">
        <v>5044</v>
      </c>
      <c r="F18" s="158">
        <v>4604</v>
      </c>
      <c r="G18" s="158">
        <v>5377</v>
      </c>
      <c r="H18" s="158">
        <v>4770</v>
      </c>
      <c r="I18" s="158">
        <v>4830</v>
      </c>
      <c r="J18" s="158">
        <v>4502</v>
      </c>
      <c r="K18" s="158">
        <v>4440</v>
      </c>
      <c r="L18" s="158">
        <v>3806</v>
      </c>
      <c r="M18" s="158">
        <v>3747</v>
      </c>
      <c r="N18" s="158">
        <v>4274</v>
      </c>
      <c r="O18" s="158">
        <v>4601</v>
      </c>
      <c r="P18" s="158">
        <v>4625</v>
      </c>
      <c r="Q18" s="158" t="s">
        <v>393</v>
      </c>
      <c r="R18" s="544"/>
      <c r="S18" s="541"/>
    </row>
    <row r="19" spans="1:19" s="534" customFormat="1" ht="12" customHeight="1">
      <c r="A19" s="541"/>
      <c r="B19" s="542"/>
      <c r="C19" s="543"/>
      <c r="D19" s="94" t="s">
        <v>495</v>
      </c>
      <c r="E19" s="158">
        <v>5258</v>
      </c>
      <c r="F19" s="158">
        <v>3381</v>
      </c>
      <c r="G19" s="158">
        <v>4364</v>
      </c>
      <c r="H19" s="158">
        <v>3798</v>
      </c>
      <c r="I19" s="158">
        <v>3532</v>
      </c>
      <c r="J19" s="158">
        <v>3500</v>
      </c>
      <c r="K19" s="158">
        <v>3422</v>
      </c>
      <c r="L19" s="158">
        <v>3161</v>
      </c>
      <c r="M19" s="158">
        <v>2634</v>
      </c>
      <c r="N19" s="158">
        <v>2668</v>
      </c>
      <c r="O19" s="158">
        <v>3628</v>
      </c>
      <c r="P19" s="158">
        <v>4028</v>
      </c>
      <c r="Q19" s="158" t="s">
        <v>393</v>
      </c>
      <c r="R19" s="544"/>
      <c r="S19" s="541"/>
    </row>
    <row r="20" spans="1:19" s="534" customFormat="1" ht="12" customHeight="1">
      <c r="A20" s="541"/>
      <c r="B20" s="542"/>
      <c r="C20" s="543"/>
      <c r="D20" s="94" t="s">
        <v>496</v>
      </c>
      <c r="E20" s="158">
        <v>5776</v>
      </c>
      <c r="F20" s="158">
        <v>3456</v>
      </c>
      <c r="G20" s="158">
        <v>4065</v>
      </c>
      <c r="H20" s="158">
        <v>3297</v>
      </c>
      <c r="I20" s="158">
        <v>3082</v>
      </c>
      <c r="J20" s="158">
        <v>2990</v>
      </c>
      <c r="K20" s="158">
        <v>2864</v>
      </c>
      <c r="L20" s="158">
        <v>3104</v>
      </c>
      <c r="M20" s="158">
        <v>2445</v>
      </c>
      <c r="N20" s="158">
        <v>2522</v>
      </c>
      <c r="O20" s="158">
        <v>3304</v>
      </c>
      <c r="P20" s="158">
        <v>3924</v>
      </c>
      <c r="Q20" s="158" t="s">
        <v>393</v>
      </c>
      <c r="R20" s="544"/>
      <c r="S20" s="541"/>
    </row>
    <row r="21" spans="1:19" s="534" customFormat="1" ht="11.25" customHeight="1">
      <c r="A21" s="541"/>
      <c r="B21" s="542"/>
      <c r="C21" s="543"/>
      <c r="D21" s="94" t="s">
        <v>497</v>
      </c>
      <c r="E21" s="158">
        <v>2874</v>
      </c>
      <c r="F21" s="158">
        <v>2276</v>
      </c>
      <c r="G21" s="158">
        <v>3396</v>
      </c>
      <c r="H21" s="158">
        <v>2670</v>
      </c>
      <c r="I21" s="158">
        <v>2531</v>
      </c>
      <c r="J21" s="158">
        <v>2447</v>
      </c>
      <c r="K21" s="158">
        <v>2520</v>
      </c>
      <c r="L21" s="158">
        <v>2440</v>
      </c>
      <c r="M21" s="158">
        <v>2232</v>
      </c>
      <c r="N21" s="158">
        <v>2471</v>
      </c>
      <c r="O21" s="158">
        <v>3100</v>
      </c>
      <c r="P21" s="158">
        <v>2879</v>
      </c>
      <c r="Q21" s="158" t="s">
        <v>393</v>
      </c>
      <c r="R21" s="544"/>
      <c r="S21" s="541"/>
    </row>
    <row r="22" spans="1:19" s="534" customFormat="1" ht="15" customHeight="1">
      <c r="A22" s="541"/>
      <c r="B22" s="542"/>
      <c r="C22" s="1635" t="s">
        <v>216</v>
      </c>
      <c r="D22" s="1635"/>
      <c r="E22" s="540">
        <v>8107</v>
      </c>
      <c r="F22" s="540">
        <v>5598</v>
      </c>
      <c r="G22" s="540">
        <v>8156</v>
      </c>
      <c r="H22" s="540">
        <v>7397</v>
      </c>
      <c r="I22" s="540">
        <v>6899</v>
      </c>
      <c r="J22" s="540">
        <v>6138</v>
      </c>
      <c r="K22" s="540">
        <v>6219</v>
      </c>
      <c r="L22" s="540">
        <v>6033</v>
      </c>
      <c r="M22" s="540">
        <v>7416</v>
      </c>
      <c r="N22" s="540">
        <v>8550</v>
      </c>
      <c r="O22" s="540">
        <v>11450</v>
      </c>
      <c r="P22" s="540">
        <v>8863</v>
      </c>
      <c r="Q22" s="540" t="s">
        <v>393</v>
      </c>
      <c r="R22" s="544"/>
      <c r="S22" s="541"/>
    </row>
    <row r="23" spans="1:19" s="549" customFormat="1" ht="12" customHeight="1">
      <c r="A23" s="545"/>
      <c r="B23" s="546"/>
      <c r="C23" s="1635" t="s">
        <v>291</v>
      </c>
      <c r="D23" s="1635"/>
      <c r="E23" s="540">
        <v>56588</v>
      </c>
      <c r="F23" s="540">
        <v>48435</v>
      </c>
      <c r="G23" s="540">
        <v>56778</v>
      </c>
      <c r="H23" s="540">
        <v>46235</v>
      </c>
      <c r="I23" s="540">
        <v>46565</v>
      </c>
      <c r="J23" s="540">
        <v>43998</v>
      </c>
      <c r="K23" s="540">
        <v>43787</v>
      </c>
      <c r="L23" s="540">
        <v>43463</v>
      </c>
      <c r="M23" s="540">
        <v>39854</v>
      </c>
      <c r="N23" s="540">
        <v>41822</v>
      </c>
      <c r="O23" s="540">
        <v>54004</v>
      </c>
      <c r="P23" s="540">
        <v>49426</v>
      </c>
      <c r="Q23" s="540" t="s">
        <v>393</v>
      </c>
      <c r="R23" s="550"/>
      <c r="S23" s="545"/>
    </row>
    <row r="24" spans="1:19" s="534" customFormat="1" ht="12.75" customHeight="1">
      <c r="A24" s="541"/>
      <c r="B24" s="551"/>
      <c r="C24" s="543"/>
      <c r="D24" s="468" t="s">
        <v>342</v>
      </c>
      <c r="E24" s="158">
        <v>2543</v>
      </c>
      <c r="F24" s="158">
        <v>3010</v>
      </c>
      <c r="G24" s="158">
        <v>2479</v>
      </c>
      <c r="H24" s="158">
        <v>2081</v>
      </c>
      <c r="I24" s="158">
        <v>2275</v>
      </c>
      <c r="J24" s="158">
        <v>1938</v>
      </c>
      <c r="K24" s="158">
        <v>1719</v>
      </c>
      <c r="L24" s="158">
        <v>1638</v>
      </c>
      <c r="M24" s="158">
        <v>1922</v>
      </c>
      <c r="N24" s="158">
        <v>2080</v>
      </c>
      <c r="O24" s="158">
        <v>1932</v>
      </c>
      <c r="P24" s="158">
        <v>3263</v>
      </c>
      <c r="Q24" s="158" t="s">
        <v>393</v>
      </c>
      <c r="R24" s="544"/>
      <c r="S24" s="541"/>
    </row>
    <row r="25" spans="1:19" s="534" customFormat="1" ht="11.25" customHeight="1">
      <c r="A25" s="541"/>
      <c r="B25" s="551"/>
      <c r="C25" s="543"/>
      <c r="D25" s="468" t="s">
        <v>217</v>
      </c>
      <c r="E25" s="158">
        <v>11657</v>
      </c>
      <c r="F25" s="158">
        <v>11376</v>
      </c>
      <c r="G25" s="158">
        <v>13192</v>
      </c>
      <c r="H25" s="158">
        <v>10827</v>
      </c>
      <c r="I25" s="158">
        <v>10831</v>
      </c>
      <c r="J25" s="158">
        <v>10170</v>
      </c>
      <c r="K25" s="158">
        <v>10210</v>
      </c>
      <c r="L25" s="158">
        <v>9093</v>
      </c>
      <c r="M25" s="158">
        <v>8214</v>
      </c>
      <c r="N25" s="158">
        <v>8566</v>
      </c>
      <c r="O25" s="158">
        <v>9824</v>
      </c>
      <c r="P25" s="158">
        <v>9610</v>
      </c>
      <c r="Q25" s="158" t="s">
        <v>393</v>
      </c>
      <c r="R25" s="544"/>
      <c r="S25" s="541"/>
    </row>
    <row r="26" spans="1:19" s="534" customFormat="1" ht="11.25" customHeight="1">
      <c r="A26" s="541"/>
      <c r="B26" s="551"/>
      <c r="C26" s="543"/>
      <c r="D26" s="468" t="s">
        <v>165</v>
      </c>
      <c r="E26" s="158">
        <v>42178</v>
      </c>
      <c r="F26" s="158">
        <v>33901</v>
      </c>
      <c r="G26" s="158">
        <v>40883</v>
      </c>
      <c r="H26" s="158">
        <v>33119</v>
      </c>
      <c r="I26" s="158">
        <v>33248</v>
      </c>
      <c r="J26" s="158">
        <v>31703</v>
      </c>
      <c r="K26" s="158">
        <v>31708</v>
      </c>
      <c r="L26" s="158">
        <v>32585</v>
      </c>
      <c r="M26" s="158">
        <v>29568</v>
      </c>
      <c r="N26" s="158">
        <v>31038</v>
      </c>
      <c r="O26" s="158">
        <v>42044</v>
      </c>
      <c r="P26" s="158">
        <v>36347</v>
      </c>
      <c r="Q26" s="158" t="s">
        <v>393</v>
      </c>
      <c r="R26" s="544"/>
      <c r="S26" s="541"/>
    </row>
    <row r="27" spans="1:19" s="534" customFormat="1" ht="11.25" customHeight="1">
      <c r="A27" s="541"/>
      <c r="B27" s="551"/>
      <c r="C27" s="543"/>
      <c r="D27" s="468" t="s">
        <v>218</v>
      </c>
      <c r="E27" s="158">
        <v>210</v>
      </c>
      <c r="F27" s="158">
        <v>148</v>
      </c>
      <c r="G27" s="158">
        <v>224</v>
      </c>
      <c r="H27" s="158">
        <v>208</v>
      </c>
      <c r="I27" s="158">
        <v>211</v>
      </c>
      <c r="J27" s="158">
        <v>187</v>
      </c>
      <c r="K27" s="158">
        <v>150</v>
      </c>
      <c r="L27" s="158">
        <v>147</v>
      </c>
      <c r="M27" s="158">
        <v>150</v>
      </c>
      <c r="N27" s="158">
        <v>138</v>
      </c>
      <c r="O27" s="158">
        <v>204</v>
      </c>
      <c r="P27" s="158">
        <v>206</v>
      </c>
      <c r="Q27" s="158" t="s">
        <v>393</v>
      </c>
      <c r="R27" s="544"/>
      <c r="S27" s="541"/>
    </row>
    <row r="28" spans="1:19" ht="10.5" customHeight="1" thickBot="1">
      <c r="A28" s="2"/>
      <c r="B28" s="223"/>
      <c r="C28" s="552"/>
      <c r="D28" s="13"/>
      <c r="E28" s="713"/>
      <c r="F28" s="713"/>
      <c r="G28" s="713"/>
      <c r="H28" s="713"/>
      <c r="I28" s="713"/>
      <c r="J28" s="535"/>
      <c r="K28" s="535"/>
      <c r="L28" s="535"/>
      <c r="M28" s="535"/>
      <c r="N28" s="535"/>
      <c r="O28" s="535"/>
      <c r="P28" s="535"/>
      <c r="Q28" s="535"/>
      <c r="R28" s="1103"/>
      <c r="S28" s="2"/>
    </row>
    <row r="29" spans="1:19" ht="13.5" customHeight="1" thickBot="1">
      <c r="A29" s="2"/>
      <c r="B29" s="223"/>
      <c r="C29" s="397" t="s">
        <v>219</v>
      </c>
      <c r="D29" s="537"/>
      <c r="E29" s="1313"/>
      <c r="F29" s="1313"/>
      <c r="G29" s="1313"/>
      <c r="H29" s="1313"/>
      <c r="I29" s="1313"/>
      <c r="J29" s="1313"/>
      <c r="K29" s="1313"/>
      <c r="L29" s="1313"/>
      <c r="M29" s="1313"/>
      <c r="N29" s="1313"/>
      <c r="O29" s="1313"/>
      <c r="P29" s="1313"/>
      <c r="Q29" s="1314"/>
      <c r="R29" s="1103"/>
      <c r="S29" s="2"/>
    </row>
    <row r="30" spans="1:19" ht="9.75" customHeight="1">
      <c r="A30" s="2"/>
      <c r="B30" s="223"/>
      <c r="C30" s="608" t="s">
        <v>78</v>
      </c>
      <c r="D30" s="13"/>
      <c r="E30" s="1311"/>
      <c r="F30" s="1311"/>
      <c r="G30" s="1311"/>
      <c r="H30" s="1311"/>
      <c r="I30" s="1311"/>
      <c r="J30" s="1311"/>
      <c r="K30" s="1311"/>
      <c r="L30" s="1311"/>
      <c r="M30" s="1311"/>
      <c r="N30" s="1311"/>
      <c r="O30" s="1311"/>
      <c r="P30" s="1311"/>
      <c r="Q30" s="1315"/>
      <c r="R30" s="1103"/>
      <c r="S30" s="2"/>
    </row>
    <row r="31" spans="1:19" ht="15" customHeight="1">
      <c r="A31" s="2"/>
      <c r="B31" s="223"/>
      <c r="C31" s="1635" t="s">
        <v>68</v>
      </c>
      <c r="D31" s="1635"/>
      <c r="E31" s="539">
        <v>13237</v>
      </c>
      <c r="F31" s="540">
        <v>10487</v>
      </c>
      <c r="G31" s="540">
        <v>15559</v>
      </c>
      <c r="H31" s="540">
        <v>15617</v>
      </c>
      <c r="I31" s="540">
        <v>16334</v>
      </c>
      <c r="J31" s="540">
        <v>14251</v>
      </c>
      <c r="K31" s="540">
        <v>16872</v>
      </c>
      <c r="L31" s="540">
        <v>16274</v>
      </c>
      <c r="M31" s="540">
        <v>11950</v>
      </c>
      <c r="N31" s="540">
        <v>9593</v>
      </c>
      <c r="O31" s="540">
        <v>11158</v>
      </c>
      <c r="P31" s="540">
        <v>9445</v>
      </c>
      <c r="Q31" s="540">
        <v>8324</v>
      </c>
      <c r="R31" s="1122"/>
      <c r="S31" s="2"/>
    </row>
    <row r="32" spans="1:19" ht="12" customHeight="1">
      <c r="A32" s="2"/>
      <c r="B32" s="223"/>
      <c r="C32" s="473"/>
      <c r="D32" s="462" t="s">
        <v>189</v>
      </c>
      <c r="E32" s="149">
        <v>5199</v>
      </c>
      <c r="F32" s="158">
        <v>3358</v>
      </c>
      <c r="G32" s="158">
        <v>6032</v>
      </c>
      <c r="H32" s="158">
        <v>5978</v>
      </c>
      <c r="I32" s="158">
        <v>5685</v>
      </c>
      <c r="J32" s="158">
        <v>4846</v>
      </c>
      <c r="K32" s="158">
        <v>5461</v>
      </c>
      <c r="L32" s="158">
        <v>5329</v>
      </c>
      <c r="M32" s="158">
        <v>4188</v>
      </c>
      <c r="N32" s="158">
        <v>2386</v>
      </c>
      <c r="O32" s="158">
        <v>3376</v>
      </c>
      <c r="P32" s="158">
        <v>2953</v>
      </c>
      <c r="Q32" s="158">
        <v>2568</v>
      </c>
      <c r="R32" s="1122"/>
      <c r="S32" s="2"/>
    </row>
    <row r="33" spans="1:19" ht="12" customHeight="1">
      <c r="A33" s="2"/>
      <c r="B33" s="223"/>
      <c r="C33" s="473"/>
      <c r="D33" s="462" t="s">
        <v>190</v>
      </c>
      <c r="E33" s="149">
        <v>3657</v>
      </c>
      <c r="F33" s="158">
        <v>3253</v>
      </c>
      <c r="G33" s="158">
        <v>4813</v>
      </c>
      <c r="H33" s="158">
        <v>4262</v>
      </c>
      <c r="I33" s="158">
        <v>4611</v>
      </c>
      <c r="J33" s="158">
        <v>3790</v>
      </c>
      <c r="K33" s="158">
        <v>5177</v>
      </c>
      <c r="L33" s="158">
        <v>5033</v>
      </c>
      <c r="M33" s="158">
        <v>3584</v>
      </c>
      <c r="N33" s="158">
        <v>3823</v>
      </c>
      <c r="O33" s="158">
        <v>4251</v>
      </c>
      <c r="P33" s="158">
        <v>3382</v>
      </c>
      <c r="Q33" s="158" t="s">
        <v>393</v>
      </c>
      <c r="R33" s="1122"/>
      <c r="S33" s="2"/>
    </row>
    <row r="34" spans="1:19" ht="12" customHeight="1">
      <c r="A34" s="2"/>
      <c r="B34" s="223"/>
      <c r="C34" s="473"/>
      <c r="D34" s="462" t="s">
        <v>59</v>
      </c>
      <c r="E34" s="149">
        <v>1920</v>
      </c>
      <c r="F34" s="158">
        <v>1796</v>
      </c>
      <c r="G34" s="158">
        <v>2189</v>
      </c>
      <c r="H34" s="158">
        <v>2155</v>
      </c>
      <c r="I34" s="158">
        <v>2347</v>
      </c>
      <c r="J34" s="158">
        <v>1939</v>
      </c>
      <c r="K34" s="158">
        <v>2414</v>
      </c>
      <c r="L34" s="158">
        <v>2574</v>
      </c>
      <c r="M34" s="158">
        <v>1946</v>
      </c>
      <c r="N34" s="158">
        <v>1393</v>
      </c>
      <c r="O34" s="158">
        <v>1642</v>
      </c>
      <c r="P34" s="158">
        <v>1304</v>
      </c>
      <c r="Q34" s="158" t="s">
        <v>393</v>
      </c>
      <c r="R34" s="1122"/>
      <c r="S34" s="2"/>
    </row>
    <row r="35" spans="1:19" ht="12" customHeight="1">
      <c r="A35" s="2"/>
      <c r="B35" s="223"/>
      <c r="C35" s="473"/>
      <c r="D35" s="462" t="s">
        <v>192</v>
      </c>
      <c r="E35" s="149">
        <v>1654</v>
      </c>
      <c r="F35" s="158">
        <v>1444</v>
      </c>
      <c r="G35" s="158">
        <v>1550</v>
      </c>
      <c r="H35" s="158">
        <v>1665</v>
      </c>
      <c r="I35" s="158">
        <v>1655</v>
      </c>
      <c r="J35" s="158">
        <v>1568</v>
      </c>
      <c r="K35" s="158">
        <v>1672</v>
      </c>
      <c r="L35" s="158">
        <v>1494</v>
      </c>
      <c r="M35" s="158">
        <v>1178</v>
      </c>
      <c r="N35" s="158">
        <v>1181</v>
      </c>
      <c r="O35" s="158">
        <v>1052</v>
      </c>
      <c r="P35" s="158">
        <v>1111</v>
      </c>
      <c r="Q35" s="158" t="s">
        <v>393</v>
      </c>
      <c r="R35" s="1122"/>
      <c r="S35" s="2"/>
    </row>
    <row r="36" spans="1:19" ht="12" customHeight="1">
      <c r="A36" s="2"/>
      <c r="B36" s="223"/>
      <c r="C36" s="473"/>
      <c r="D36" s="462" t="s">
        <v>193</v>
      </c>
      <c r="E36" s="149">
        <v>519</v>
      </c>
      <c r="F36" s="158">
        <v>377</v>
      </c>
      <c r="G36" s="158">
        <v>656</v>
      </c>
      <c r="H36" s="158">
        <v>1169</v>
      </c>
      <c r="I36" s="158">
        <v>1616</v>
      </c>
      <c r="J36" s="158">
        <v>1695</v>
      </c>
      <c r="K36" s="158">
        <v>1641</v>
      </c>
      <c r="L36" s="158">
        <v>1283</v>
      </c>
      <c r="M36" s="158">
        <v>680</v>
      </c>
      <c r="N36" s="158">
        <v>412</v>
      </c>
      <c r="O36" s="158">
        <v>419</v>
      </c>
      <c r="P36" s="158">
        <v>366</v>
      </c>
      <c r="Q36" s="158">
        <v>316</v>
      </c>
      <c r="R36" s="1122"/>
      <c r="S36" s="2"/>
    </row>
    <row r="37" spans="1:19" ht="12" customHeight="1">
      <c r="A37" s="2"/>
      <c r="B37" s="223"/>
      <c r="C37" s="473"/>
      <c r="D37" s="462" t="s">
        <v>131</v>
      </c>
      <c r="E37" s="149">
        <v>112</v>
      </c>
      <c r="F37" s="158">
        <v>92</v>
      </c>
      <c r="G37" s="158">
        <v>123</v>
      </c>
      <c r="H37" s="158">
        <v>151</v>
      </c>
      <c r="I37" s="158">
        <v>215</v>
      </c>
      <c r="J37" s="158">
        <v>203</v>
      </c>
      <c r="K37" s="158">
        <v>285</v>
      </c>
      <c r="L37" s="158">
        <v>283</v>
      </c>
      <c r="M37" s="158">
        <v>201</v>
      </c>
      <c r="N37" s="158">
        <v>168</v>
      </c>
      <c r="O37" s="158">
        <v>173</v>
      </c>
      <c r="P37" s="158">
        <v>155</v>
      </c>
      <c r="Q37" s="158">
        <v>152</v>
      </c>
      <c r="R37" s="1122"/>
      <c r="S37" s="2"/>
    </row>
    <row r="38" spans="1:19" ht="12" customHeight="1">
      <c r="A38" s="2"/>
      <c r="B38" s="223"/>
      <c r="C38" s="473"/>
      <c r="D38" s="462" t="s">
        <v>132</v>
      </c>
      <c r="E38" s="149">
        <v>176</v>
      </c>
      <c r="F38" s="158">
        <v>167</v>
      </c>
      <c r="G38" s="158">
        <v>196</v>
      </c>
      <c r="H38" s="158">
        <v>237</v>
      </c>
      <c r="I38" s="158">
        <v>205</v>
      </c>
      <c r="J38" s="158">
        <v>210</v>
      </c>
      <c r="K38" s="158">
        <v>222</v>
      </c>
      <c r="L38" s="158">
        <v>278</v>
      </c>
      <c r="M38" s="158">
        <v>173</v>
      </c>
      <c r="N38" s="158">
        <v>230</v>
      </c>
      <c r="O38" s="158">
        <v>245</v>
      </c>
      <c r="P38" s="158">
        <v>174</v>
      </c>
      <c r="Q38" s="158">
        <v>218</v>
      </c>
      <c r="R38" s="1122"/>
      <c r="S38" s="2"/>
    </row>
    <row r="39" spans="1:19" ht="15" customHeight="1">
      <c r="A39" s="2"/>
      <c r="B39" s="223"/>
      <c r="C39" s="473"/>
      <c r="D39" s="468" t="s">
        <v>342</v>
      </c>
      <c r="E39" s="158">
        <v>1053</v>
      </c>
      <c r="F39" s="158">
        <v>834</v>
      </c>
      <c r="G39" s="158">
        <v>1117</v>
      </c>
      <c r="H39" s="158">
        <v>964</v>
      </c>
      <c r="I39" s="158">
        <v>708</v>
      </c>
      <c r="J39" s="158">
        <v>685</v>
      </c>
      <c r="K39" s="158">
        <v>1232</v>
      </c>
      <c r="L39" s="158">
        <v>567</v>
      </c>
      <c r="M39" s="158">
        <v>428</v>
      </c>
      <c r="N39" s="158">
        <v>570</v>
      </c>
      <c r="O39" s="158">
        <v>475</v>
      </c>
      <c r="P39" s="158">
        <v>533</v>
      </c>
      <c r="Q39" s="158" t="s">
        <v>393</v>
      </c>
      <c r="R39" s="1122"/>
      <c r="S39" s="2"/>
    </row>
    <row r="40" spans="1:19" ht="12" customHeight="1">
      <c r="A40" s="2"/>
      <c r="B40" s="223"/>
      <c r="C40" s="473"/>
      <c r="D40" s="468" t="s">
        <v>217</v>
      </c>
      <c r="E40" s="158">
        <v>3468</v>
      </c>
      <c r="F40" s="158">
        <v>2508</v>
      </c>
      <c r="G40" s="158">
        <v>3982</v>
      </c>
      <c r="H40" s="158">
        <v>4512</v>
      </c>
      <c r="I40" s="158">
        <v>4038</v>
      </c>
      <c r="J40" s="158">
        <v>3511</v>
      </c>
      <c r="K40" s="158">
        <v>4004</v>
      </c>
      <c r="L40" s="158">
        <v>4052</v>
      </c>
      <c r="M40" s="158">
        <v>3003</v>
      </c>
      <c r="N40" s="158">
        <v>2218</v>
      </c>
      <c r="O40" s="158">
        <v>2923</v>
      </c>
      <c r="P40" s="158">
        <v>2731</v>
      </c>
      <c r="Q40" s="158" t="s">
        <v>393</v>
      </c>
      <c r="R40" s="1122"/>
      <c r="S40" s="2"/>
    </row>
    <row r="41" spans="1:19" ht="12" customHeight="1">
      <c r="A41" s="2"/>
      <c r="B41" s="223"/>
      <c r="C41" s="473"/>
      <c r="D41" s="468" t="s">
        <v>165</v>
      </c>
      <c r="E41" s="158">
        <v>8715</v>
      </c>
      <c r="F41" s="158">
        <v>7145</v>
      </c>
      <c r="G41" s="158">
        <v>10460</v>
      </c>
      <c r="H41" s="158">
        <v>10141</v>
      </c>
      <c r="I41" s="158">
        <v>11588</v>
      </c>
      <c r="J41" s="158">
        <v>10054</v>
      </c>
      <c r="K41" s="158">
        <v>11636</v>
      </c>
      <c r="L41" s="158">
        <v>11655</v>
      </c>
      <c r="M41" s="158">
        <v>8518</v>
      </c>
      <c r="N41" s="158">
        <v>6805</v>
      </c>
      <c r="O41" s="158">
        <v>7760</v>
      </c>
      <c r="P41" s="158">
        <v>6180</v>
      </c>
      <c r="Q41" s="158" t="s">
        <v>393</v>
      </c>
      <c r="R41" s="1122"/>
      <c r="S41" s="2"/>
    </row>
    <row r="42" spans="1:19" ht="11.25" customHeight="1">
      <c r="A42" s="2"/>
      <c r="B42" s="223"/>
      <c r="C42" s="473"/>
      <c r="D42" s="468" t="s">
        <v>218</v>
      </c>
      <c r="E42" s="770">
        <v>1</v>
      </c>
      <c r="F42" s="769">
        <v>0</v>
      </c>
      <c r="G42" s="769">
        <v>0</v>
      </c>
      <c r="H42" s="769">
        <v>0</v>
      </c>
      <c r="I42" s="769">
        <v>0</v>
      </c>
      <c r="J42" s="769">
        <v>1</v>
      </c>
      <c r="K42" s="769">
        <v>0</v>
      </c>
      <c r="L42" s="769">
        <v>0</v>
      </c>
      <c r="M42" s="769">
        <v>1</v>
      </c>
      <c r="N42" s="769">
        <v>0</v>
      </c>
      <c r="O42" s="769">
        <v>0</v>
      </c>
      <c r="P42" s="769">
        <v>1</v>
      </c>
      <c r="Q42" s="769"/>
      <c r="R42" s="1122"/>
      <c r="S42" s="2"/>
    </row>
    <row r="43" spans="1:19" ht="15" customHeight="1">
      <c r="A43" s="2"/>
      <c r="B43" s="223"/>
      <c r="C43" s="1102" t="s">
        <v>292</v>
      </c>
      <c r="D43" s="1102"/>
      <c r="E43" s="149"/>
      <c r="F43" s="149"/>
      <c r="G43" s="158"/>
      <c r="H43" s="158"/>
      <c r="I43" s="158"/>
      <c r="J43" s="158"/>
      <c r="K43" s="158"/>
      <c r="L43" s="158"/>
      <c r="M43" s="158"/>
      <c r="N43" s="158"/>
      <c r="O43" s="158"/>
      <c r="P43" s="158"/>
      <c r="Q43" s="158"/>
      <c r="R43" s="1122"/>
      <c r="S43" s="2"/>
    </row>
    <row r="44" spans="1:19" ht="12" customHeight="1">
      <c r="A44" s="2"/>
      <c r="B44" s="223"/>
      <c r="C44" s="473"/>
      <c r="D44" s="721" t="s">
        <v>497</v>
      </c>
      <c r="E44" s="158">
        <v>1069</v>
      </c>
      <c r="F44" s="158">
        <v>779</v>
      </c>
      <c r="G44" s="158">
        <v>1717</v>
      </c>
      <c r="H44" s="158">
        <v>1464</v>
      </c>
      <c r="I44" s="158">
        <v>1340</v>
      </c>
      <c r="J44" s="158">
        <v>1202</v>
      </c>
      <c r="K44" s="158">
        <v>1586</v>
      </c>
      <c r="L44" s="158">
        <v>1663</v>
      </c>
      <c r="M44" s="158">
        <v>1172</v>
      </c>
      <c r="N44" s="158">
        <v>2155</v>
      </c>
      <c r="O44" s="158">
        <v>1724</v>
      </c>
      <c r="P44" s="158">
        <v>1452</v>
      </c>
      <c r="Q44" s="158" t="s">
        <v>393</v>
      </c>
      <c r="R44" s="1122"/>
      <c r="S44" s="2"/>
    </row>
    <row r="45" spans="1:19" ht="12" customHeight="1">
      <c r="A45" s="2"/>
      <c r="B45" s="223"/>
      <c r="C45" s="473"/>
      <c r="D45" s="721" t="s">
        <v>494</v>
      </c>
      <c r="E45" s="158">
        <v>1021</v>
      </c>
      <c r="F45" s="158">
        <v>963</v>
      </c>
      <c r="G45" s="158">
        <v>1015</v>
      </c>
      <c r="H45" s="158">
        <v>1115</v>
      </c>
      <c r="I45" s="158">
        <v>1221</v>
      </c>
      <c r="J45" s="158">
        <v>1156</v>
      </c>
      <c r="K45" s="158">
        <v>1338</v>
      </c>
      <c r="L45" s="158">
        <v>1388</v>
      </c>
      <c r="M45" s="158">
        <v>1078</v>
      </c>
      <c r="N45" s="158">
        <v>708</v>
      </c>
      <c r="O45" s="158">
        <v>639</v>
      </c>
      <c r="P45" s="158">
        <v>820</v>
      </c>
      <c r="Q45" s="158" t="s">
        <v>393</v>
      </c>
      <c r="R45" s="1122"/>
      <c r="S45" s="2"/>
    </row>
    <row r="46" spans="1:19" ht="12" customHeight="1">
      <c r="A46" s="2"/>
      <c r="B46" s="223"/>
      <c r="C46" s="473"/>
      <c r="D46" s="721" t="s">
        <v>493</v>
      </c>
      <c r="E46" s="158">
        <v>1262</v>
      </c>
      <c r="F46" s="158">
        <v>987</v>
      </c>
      <c r="G46" s="158">
        <v>1236</v>
      </c>
      <c r="H46" s="158">
        <v>1558</v>
      </c>
      <c r="I46" s="158">
        <v>1947</v>
      </c>
      <c r="J46" s="158">
        <v>1759</v>
      </c>
      <c r="K46" s="158">
        <v>2104</v>
      </c>
      <c r="L46" s="158">
        <v>1734</v>
      </c>
      <c r="M46" s="158">
        <v>1216</v>
      </c>
      <c r="N46" s="158">
        <v>684</v>
      </c>
      <c r="O46" s="158">
        <v>915</v>
      </c>
      <c r="P46" s="158">
        <v>609</v>
      </c>
      <c r="Q46" s="158" t="s">
        <v>393</v>
      </c>
      <c r="R46" s="1122"/>
      <c r="S46" s="2"/>
    </row>
    <row r="47" spans="1:19" ht="12" customHeight="1">
      <c r="A47" s="2"/>
      <c r="B47" s="223"/>
      <c r="C47" s="473"/>
      <c r="D47" s="721" t="s">
        <v>498</v>
      </c>
      <c r="E47" s="158">
        <v>777</v>
      </c>
      <c r="F47" s="158">
        <v>477</v>
      </c>
      <c r="G47" s="158">
        <v>1224</v>
      </c>
      <c r="H47" s="158">
        <v>1220</v>
      </c>
      <c r="I47" s="158">
        <v>836</v>
      </c>
      <c r="J47" s="158">
        <v>748</v>
      </c>
      <c r="K47" s="158">
        <v>840</v>
      </c>
      <c r="L47" s="158">
        <v>822</v>
      </c>
      <c r="M47" s="158">
        <v>503</v>
      </c>
      <c r="N47" s="158">
        <v>456</v>
      </c>
      <c r="O47" s="158">
        <v>566</v>
      </c>
      <c r="P47" s="158">
        <v>593</v>
      </c>
      <c r="Q47" s="158" t="s">
        <v>393</v>
      </c>
      <c r="R47" s="1122"/>
      <c r="S47" s="2"/>
    </row>
    <row r="48" spans="1:19" ht="12" customHeight="1">
      <c r="A48" s="2"/>
      <c r="B48" s="223"/>
      <c r="C48" s="473"/>
      <c r="D48" s="721" t="s">
        <v>496</v>
      </c>
      <c r="E48" s="158">
        <v>594</v>
      </c>
      <c r="F48" s="158">
        <v>366</v>
      </c>
      <c r="G48" s="158">
        <v>546</v>
      </c>
      <c r="H48" s="158">
        <v>493</v>
      </c>
      <c r="I48" s="158">
        <v>579</v>
      </c>
      <c r="J48" s="158">
        <v>456</v>
      </c>
      <c r="K48" s="158">
        <v>663</v>
      </c>
      <c r="L48" s="158">
        <v>805</v>
      </c>
      <c r="M48" s="158">
        <v>651</v>
      </c>
      <c r="N48" s="158">
        <v>580</v>
      </c>
      <c r="O48" s="158">
        <v>629</v>
      </c>
      <c r="P48" s="158">
        <v>577</v>
      </c>
      <c r="Q48" s="158" t="s">
        <v>393</v>
      </c>
      <c r="R48" s="1122"/>
      <c r="S48" s="2"/>
    </row>
    <row r="49" spans="1:19" ht="15" customHeight="1">
      <c r="A49" s="2"/>
      <c r="B49" s="223"/>
      <c r="C49" s="1635" t="s">
        <v>220</v>
      </c>
      <c r="D49" s="1635"/>
      <c r="E49" s="471">
        <v>20.460622922946133</v>
      </c>
      <c r="F49" s="471">
        <v>19.408509614494847</v>
      </c>
      <c r="G49" s="471">
        <v>23.961252964548617</v>
      </c>
      <c r="H49" s="471">
        <v>29.118809665871119</v>
      </c>
      <c r="I49" s="471">
        <v>30.551399072272933</v>
      </c>
      <c r="J49" s="471">
        <v>28.424684857188449</v>
      </c>
      <c r="K49" s="471">
        <v>33.739951205855299</v>
      </c>
      <c r="L49" s="471">
        <v>32.87942459996767</v>
      </c>
      <c r="M49" s="471">
        <v>25.280304632959595</v>
      </c>
      <c r="N49" s="471">
        <v>19.044310331136348</v>
      </c>
      <c r="O49" s="471">
        <v>17.04708650349864</v>
      </c>
      <c r="P49" s="471">
        <v>16.203743416425056</v>
      </c>
      <c r="Q49" s="471">
        <v>28.424684857188449</v>
      </c>
      <c r="R49" s="1122"/>
      <c r="S49" s="2"/>
    </row>
    <row r="50" spans="1:19" ht="11.25" customHeight="1" thickBot="1">
      <c r="A50" s="2"/>
      <c r="B50" s="223"/>
      <c r="C50" s="553"/>
      <c r="D50" s="1103"/>
      <c r="E50" s="713"/>
      <c r="F50" s="713"/>
      <c r="G50" s="713"/>
      <c r="H50" s="713"/>
      <c r="I50" s="713"/>
      <c r="J50" s="713"/>
      <c r="K50" s="713"/>
      <c r="L50" s="713"/>
      <c r="M50" s="713"/>
      <c r="N50" s="713"/>
      <c r="O50" s="713"/>
      <c r="P50" s="713"/>
      <c r="Q50" s="535"/>
      <c r="R50" s="1122"/>
      <c r="S50" s="2"/>
    </row>
    <row r="51" spans="1:19" s="7" customFormat="1" ht="13.5" customHeight="1" thickBot="1">
      <c r="A51" s="6"/>
      <c r="B51" s="222"/>
      <c r="C51" s="397" t="s">
        <v>221</v>
      </c>
      <c r="D51" s="537"/>
      <c r="E51" s="1313"/>
      <c r="F51" s="1313"/>
      <c r="G51" s="1313"/>
      <c r="H51" s="1313"/>
      <c r="I51" s="1313"/>
      <c r="J51" s="1313"/>
      <c r="K51" s="1313"/>
      <c r="L51" s="1313"/>
      <c r="M51" s="1313"/>
      <c r="N51" s="1313"/>
      <c r="O51" s="1313"/>
      <c r="P51" s="1313"/>
      <c r="Q51" s="1314"/>
      <c r="R51" s="1122"/>
      <c r="S51" s="6"/>
    </row>
    <row r="52" spans="1:19" ht="9.75" customHeight="1">
      <c r="A52" s="2"/>
      <c r="B52" s="223"/>
      <c r="C52" s="608" t="s">
        <v>78</v>
      </c>
      <c r="D52" s="554"/>
      <c r="E52" s="1311"/>
      <c r="F52" s="1311"/>
      <c r="G52" s="1311"/>
      <c r="H52" s="1311"/>
      <c r="I52" s="1311"/>
      <c r="J52" s="1311"/>
      <c r="K52" s="1311"/>
      <c r="L52" s="1311"/>
      <c r="M52" s="1311"/>
      <c r="N52" s="1311"/>
      <c r="O52" s="1311"/>
      <c r="P52" s="1311"/>
      <c r="Q52" s="1315"/>
      <c r="R52" s="1122"/>
      <c r="S52" s="2"/>
    </row>
    <row r="53" spans="1:19" ht="15" customHeight="1">
      <c r="A53" s="2"/>
      <c r="B53" s="223"/>
      <c r="C53" s="1635" t="s">
        <v>68</v>
      </c>
      <c r="D53" s="1635"/>
      <c r="E53" s="540">
        <v>9551</v>
      </c>
      <c r="F53" s="540">
        <v>7955</v>
      </c>
      <c r="G53" s="540">
        <v>10791</v>
      </c>
      <c r="H53" s="540">
        <v>9587</v>
      </c>
      <c r="I53" s="540">
        <v>11040</v>
      </c>
      <c r="J53" s="540">
        <v>10189</v>
      </c>
      <c r="K53" s="540">
        <v>11871</v>
      </c>
      <c r="L53" s="540">
        <v>11264</v>
      </c>
      <c r="M53" s="540">
        <v>9001</v>
      </c>
      <c r="N53" s="540">
        <v>7142</v>
      </c>
      <c r="O53" s="540">
        <v>7925</v>
      </c>
      <c r="P53" s="540">
        <v>6456</v>
      </c>
      <c r="Q53" s="540">
        <v>5818</v>
      </c>
      <c r="R53" s="1122"/>
      <c r="S53" s="2"/>
    </row>
    <row r="54" spans="1:19" ht="11.25" customHeight="1">
      <c r="A54" s="2"/>
      <c r="B54" s="223"/>
      <c r="C54" s="473"/>
      <c r="D54" s="94" t="s">
        <v>342</v>
      </c>
      <c r="E54" s="177">
        <v>481</v>
      </c>
      <c r="F54" s="177">
        <v>309</v>
      </c>
      <c r="G54" s="177">
        <v>486</v>
      </c>
      <c r="H54" s="158">
        <v>320</v>
      </c>
      <c r="I54" s="158">
        <v>380</v>
      </c>
      <c r="J54" s="158">
        <v>661</v>
      </c>
      <c r="K54" s="158">
        <v>997</v>
      </c>
      <c r="L54" s="158">
        <v>442</v>
      </c>
      <c r="M54" s="158">
        <v>231</v>
      </c>
      <c r="N54" s="158">
        <v>295</v>
      </c>
      <c r="O54" s="158">
        <v>301</v>
      </c>
      <c r="P54" s="158">
        <v>185</v>
      </c>
      <c r="Q54" s="158" t="s">
        <v>393</v>
      </c>
      <c r="R54" s="1122"/>
      <c r="S54" s="2"/>
    </row>
    <row r="55" spans="1:19" ht="11.25" customHeight="1">
      <c r="A55" s="2"/>
      <c r="B55" s="223"/>
      <c r="C55" s="473"/>
      <c r="D55" s="94" t="s">
        <v>217</v>
      </c>
      <c r="E55" s="177">
        <v>2522</v>
      </c>
      <c r="F55" s="177">
        <v>1798</v>
      </c>
      <c r="G55" s="177">
        <v>2715</v>
      </c>
      <c r="H55" s="158">
        <v>2705</v>
      </c>
      <c r="I55" s="158">
        <v>2768</v>
      </c>
      <c r="J55" s="158">
        <v>2282</v>
      </c>
      <c r="K55" s="158">
        <v>2803</v>
      </c>
      <c r="L55" s="158">
        <v>2611</v>
      </c>
      <c r="M55" s="158">
        <v>2146</v>
      </c>
      <c r="N55" s="158">
        <v>1491</v>
      </c>
      <c r="O55" s="158">
        <v>1741</v>
      </c>
      <c r="P55" s="158">
        <v>1774</v>
      </c>
      <c r="Q55" s="158" t="s">
        <v>393</v>
      </c>
      <c r="R55" s="1122"/>
      <c r="S55" s="2"/>
    </row>
    <row r="56" spans="1:19" ht="11.25" customHeight="1">
      <c r="A56" s="2"/>
      <c r="B56" s="223"/>
      <c r="C56" s="473"/>
      <c r="D56" s="94" t="s">
        <v>165</v>
      </c>
      <c r="E56" s="177">
        <v>6537</v>
      </c>
      <c r="F56" s="177">
        <v>5848</v>
      </c>
      <c r="G56" s="177">
        <v>7590</v>
      </c>
      <c r="H56" s="158">
        <v>6562</v>
      </c>
      <c r="I56" s="158">
        <v>7892</v>
      </c>
      <c r="J56" s="158">
        <v>7245</v>
      </c>
      <c r="K56" s="158">
        <v>8070</v>
      </c>
      <c r="L56" s="158">
        <v>8211</v>
      </c>
      <c r="M56" s="158">
        <v>6623</v>
      </c>
      <c r="N56" s="158">
        <v>5356</v>
      </c>
      <c r="O56" s="158">
        <v>5883</v>
      </c>
      <c r="P56" s="158">
        <v>4496</v>
      </c>
      <c r="Q56" s="158" t="s">
        <v>393</v>
      </c>
      <c r="R56" s="1122"/>
      <c r="S56" s="2"/>
    </row>
    <row r="57" spans="1:19" ht="11.25" customHeight="1">
      <c r="A57" s="2"/>
      <c r="B57" s="223"/>
      <c r="C57" s="473"/>
      <c r="D57" s="94" t="s">
        <v>218</v>
      </c>
      <c r="E57" s="769">
        <v>11</v>
      </c>
      <c r="F57" s="769">
        <v>0</v>
      </c>
      <c r="G57" s="769">
        <v>0</v>
      </c>
      <c r="H57" s="769">
        <v>0</v>
      </c>
      <c r="I57" s="769">
        <v>0</v>
      </c>
      <c r="J57" s="769">
        <v>1</v>
      </c>
      <c r="K57" s="769">
        <v>1</v>
      </c>
      <c r="L57" s="769">
        <v>0</v>
      </c>
      <c r="M57" s="769">
        <v>1</v>
      </c>
      <c r="N57" s="769">
        <v>0</v>
      </c>
      <c r="O57" s="769">
        <v>0</v>
      </c>
      <c r="P57" s="769">
        <v>1</v>
      </c>
      <c r="Q57" s="769" t="s">
        <v>393</v>
      </c>
      <c r="R57" s="1122"/>
      <c r="S57" s="2"/>
    </row>
    <row r="58" spans="1:19" ht="12.75" hidden="1" customHeight="1">
      <c r="A58" s="2"/>
      <c r="B58" s="223"/>
      <c r="C58" s="473"/>
      <c r="D58" s="202" t="s">
        <v>189</v>
      </c>
      <c r="E58" s="158">
        <v>3733</v>
      </c>
      <c r="F58" s="158">
        <v>2869</v>
      </c>
      <c r="G58" s="158">
        <v>3988</v>
      </c>
      <c r="H58" s="158">
        <v>3769</v>
      </c>
      <c r="I58" s="158">
        <v>3938</v>
      </c>
      <c r="J58" s="158">
        <v>3246</v>
      </c>
      <c r="K58" s="158">
        <v>4075</v>
      </c>
      <c r="L58" s="158">
        <v>3588</v>
      </c>
      <c r="M58" s="158">
        <v>3148</v>
      </c>
      <c r="N58" s="158">
        <v>1742</v>
      </c>
      <c r="O58" s="158">
        <v>2382</v>
      </c>
      <c r="P58" s="158">
        <v>1991</v>
      </c>
      <c r="Q58" s="158">
        <v>1657</v>
      </c>
      <c r="R58" s="1122"/>
      <c r="S58" s="2"/>
    </row>
    <row r="59" spans="1:19" ht="12.75" hidden="1" customHeight="1">
      <c r="A59" s="2"/>
      <c r="B59" s="223"/>
      <c r="C59" s="473"/>
      <c r="D59" s="202" t="s">
        <v>190</v>
      </c>
      <c r="E59" s="158">
        <v>2920</v>
      </c>
      <c r="F59" s="158">
        <v>2392</v>
      </c>
      <c r="G59" s="158">
        <v>3724</v>
      </c>
      <c r="H59" s="158">
        <v>3046</v>
      </c>
      <c r="I59" s="158">
        <v>3375</v>
      </c>
      <c r="J59" s="158">
        <v>2856</v>
      </c>
      <c r="K59" s="158">
        <v>3861</v>
      </c>
      <c r="L59" s="158">
        <v>3813</v>
      </c>
      <c r="M59" s="158">
        <v>2882</v>
      </c>
      <c r="N59" s="158">
        <v>2985</v>
      </c>
      <c r="O59" s="158">
        <v>3290</v>
      </c>
      <c r="P59" s="158">
        <v>2557</v>
      </c>
      <c r="Q59" s="158" t="s">
        <v>393</v>
      </c>
      <c r="R59" s="1122"/>
      <c r="S59" s="2"/>
    </row>
    <row r="60" spans="1:19" ht="12.75" hidden="1" customHeight="1">
      <c r="A60" s="2"/>
      <c r="B60" s="223"/>
      <c r="C60" s="473"/>
      <c r="D60" s="202" t="s">
        <v>59</v>
      </c>
      <c r="E60" s="158">
        <v>1336</v>
      </c>
      <c r="F60" s="158">
        <v>1333</v>
      </c>
      <c r="G60" s="158">
        <v>1409</v>
      </c>
      <c r="H60" s="158">
        <v>1125</v>
      </c>
      <c r="I60" s="158">
        <v>1317</v>
      </c>
      <c r="J60" s="158">
        <v>1321</v>
      </c>
      <c r="K60" s="158">
        <v>1356</v>
      </c>
      <c r="L60" s="158">
        <v>1606</v>
      </c>
      <c r="M60" s="158">
        <v>1338</v>
      </c>
      <c r="N60" s="158">
        <v>974</v>
      </c>
      <c r="O60" s="158">
        <v>1042</v>
      </c>
      <c r="P60" s="158">
        <v>797</v>
      </c>
      <c r="Q60" s="158" t="s">
        <v>393</v>
      </c>
      <c r="R60" s="1122"/>
      <c r="S60" s="2"/>
    </row>
    <row r="61" spans="1:19" ht="12.75" hidden="1" customHeight="1">
      <c r="A61" s="2"/>
      <c r="B61" s="223"/>
      <c r="C61" s="473"/>
      <c r="D61" s="202" t="s">
        <v>192</v>
      </c>
      <c r="E61" s="158">
        <v>1030</v>
      </c>
      <c r="F61" s="158">
        <v>864</v>
      </c>
      <c r="G61" s="158">
        <v>1157</v>
      </c>
      <c r="H61" s="158">
        <v>867</v>
      </c>
      <c r="I61" s="158">
        <v>1050</v>
      </c>
      <c r="J61" s="158">
        <v>1277</v>
      </c>
      <c r="K61" s="158">
        <v>1250</v>
      </c>
      <c r="L61" s="158">
        <v>1147</v>
      </c>
      <c r="M61" s="158">
        <v>808</v>
      </c>
      <c r="N61" s="158">
        <v>914</v>
      </c>
      <c r="O61" s="158">
        <v>732</v>
      </c>
      <c r="P61" s="158">
        <v>649</v>
      </c>
      <c r="Q61" s="158" t="s">
        <v>393</v>
      </c>
      <c r="R61" s="1122"/>
      <c r="S61" s="2"/>
    </row>
    <row r="62" spans="1:19" ht="12.75" hidden="1" customHeight="1">
      <c r="A62" s="2"/>
      <c r="B62" s="223"/>
      <c r="C62" s="473"/>
      <c r="D62" s="202" t="s">
        <v>193</v>
      </c>
      <c r="E62" s="158">
        <v>304</v>
      </c>
      <c r="F62" s="158">
        <v>305</v>
      </c>
      <c r="G62" s="158">
        <v>332</v>
      </c>
      <c r="H62" s="158">
        <v>512</v>
      </c>
      <c r="I62" s="158">
        <v>1067</v>
      </c>
      <c r="J62" s="158">
        <v>1217</v>
      </c>
      <c r="K62" s="158">
        <v>1019</v>
      </c>
      <c r="L62" s="158">
        <v>778</v>
      </c>
      <c r="M62" s="158">
        <v>490</v>
      </c>
      <c r="N62" s="158">
        <v>289</v>
      </c>
      <c r="O62" s="158">
        <v>235</v>
      </c>
      <c r="P62" s="158">
        <v>199</v>
      </c>
      <c r="Q62" s="158">
        <v>201</v>
      </c>
      <c r="R62" s="1122"/>
      <c r="S62" s="2"/>
    </row>
    <row r="63" spans="1:19" ht="12.75" hidden="1" customHeight="1">
      <c r="A63" s="2"/>
      <c r="B63" s="223"/>
      <c r="C63" s="473"/>
      <c r="D63" s="202" t="s">
        <v>131</v>
      </c>
      <c r="E63" s="158">
        <v>73</v>
      </c>
      <c r="F63" s="158">
        <v>87</v>
      </c>
      <c r="G63" s="158">
        <v>77</v>
      </c>
      <c r="H63" s="158">
        <v>86</v>
      </c>
      <c r="I63" s="158">
        <v>159</v>
      </c>
      <c r="J63" s="158">
        <v>137</v>
      </c>
      <c r="K63" s="158">
        <v>201</v>
      </c>
      <c r="L63" s="158">
        <v>190</v>
      </c>
      <c r="M63" s="158">
        <v>196</v>
      </c>
      <c r="N63" s="158">
        <v>127</v>
      </c>
      <c r="O63" s="158">
        <v>112</v>
      </c>
      <c r="P63" s="158">
        <v>118</v>
      </c>
      <c r="Q63" s="158">
        <v>155</v>
      </c>
      <c r="R63" s="1122"/>
      <c r="S63" s="2"/>
    </row>
    <row r="64" spans="1:19" ht="12.75" hidden="1" customHeight="1">
      <c r="A64" s="2"/>
      <c r="B64" s="223"/>
      <c r="C64" s="473"/>
      <c r="D64" s="202" t="s">
        <v>132</v>
      </c>
      <c r="E64" s="158">
        <v>155</v>
      </c>
      <c r="F64" s="158">
        <v>105</v>
      </c>
      <c r="G64" s="158">
        <v>104</v>
      </c>
      <c r="H64" s="158">
        <v>182</v>
      </c>
      <c r="I64" s="158">
        <v>134</v>
      </c>
      <c r="J64" s="158">
        <v>135</v>
      </c>
      <c r="K64" s="158">
        <v>109</v>
      </c>
      <c r="L64" s="158">
        <v>142</v>
      </c>
      <c r="M64" s="158">
        <v>139</v>
      </c>
      <c r="N64" s="158">
        <v>111</v>
      </c>
      <c r="O64" s="158">
        <v>132</v>
      </c>
      <c r="P64" s="158">
        <v>145</v>
      </c>
      <c r="Q64" s="158">
        <v>138</v>
      </c>
      <c r="R64" s="1122"/>
      <c r="S64" s="2"/>
    </row>
    <row r="65" spans="1:19" ht="15" customHeight="1">
      <c r="A65" s="2"/>
      <c r="B65" s="223"/>
      <c r="C65" s="1635" t="s">
        <v>222</v>
      </c>
      <c r="D65" s="1635"/>
      <c r="E65" s="471">
        <v>72.153811286545292</v>
      </c>
      <c r="F65" s="471">
        <v>75.855821493277389</v>
      </c>
      <c r="G65" s="471">
        <v>69.355357028086644</v>
      </c>
      <c r="H65" s="471">
        <v>61.388230774156369</v>
      </c>
      <c r="I65" s="471">
        <v>67.589077996816457</v>
      </c>
      <c r="J65" s="471">
        <v>71.496737071082734</v>
      </c>
      <c r="K65" s="471">
        <v>70.359174964438125</v>
      </c>
      <c r="L65" s="471">
        <v>69.21469829175372</v>
      </c>
      <c r="M65" s="471">
        <v>75.322175732217573</v>
      </c>
      <c r="N65" s="471">
        <v>74.450119879078485</v>
      </c>
      <c r="O65" s="471">
        <v>71.025273346477874</v>
      </c>
      <c r="P65" s="471">
        <v>68.353626257278989</v>
      </c>
      <c r="Q65" s="471">
        <f>+Q53/Q31*100</f>
        <v>69.894281595386829</v>
      </c>
      <c r="R65" s="1122"/>
      <c r="S65" s="2"/>
    </row>
    <row r="66" spans="1:19" ht="11.25" customHeight="1">
      <c r="A66" s="2"/>
      <c r="B66" s="223"/>
      <c r="C66" s="473"/>
      <c r="D66" s="462" t="s">
        <v>189</v>
      </c>
      <c r="E66" s="178">
        <v>71.802269667243706</v>
      </c>
      <c r="F66" s="178">
        <v>85.437760571768905</v>
      </c>
      <c r="G66" s="178">
        <v>66.114058355437663</v>
      </c>
      <c r="H66" s="178">
        <v>63.047842087654736</v>
      </c>
      <c r="I66" s="178">
        <v>69.270008795074759</v>
      </c>
      <c r="J66" s="178">
        <v>66.983078827899305</v>
      </c>
      <c r="K66" s="178">
        <v>74.620032960996156</v>
      </c>
      <c r="L66" s="178">
        <v>67.329705385625829</v>
      </c>
      <c r="M66" s="178">
        <v>75.167144221585474</v>
      </c>
      <c r="N66" s="178">
        <v>73.009220452640406</v>
      </c>
      <c r="O66" s="178">
        <v>70.556872037914701</v>
      </c>
      <c r="P66" s="178">
        <v>67.422959701997968</v>
      </c>
      <c r="Q66" s="178">
        <f>+Q58/Q32*100</f>
        <v>64.524922118380061</v>
      </c>
      <c r="R66" s="1122"/>
      <c r="S66" s="150"/>
    </row>
    <row r="67" spans="1:19" ht="11.25" customHeight="1">
      <c r="A67" s="2"/>
      <c r="B67" s="223"/>
      <c r="C67" s="473"/>
      <c r="D67" s="462" t="s">
        <v>190</v>
      </c>
      <c r="E67" s="178">
        <v>79.84686901832103</v>
      </c>
      <c r="F67" s="178">
        <v>73.532124193052567</v>
      </c>
      <c r="G67" s="178">
        <v>77.373779347600248</v>
      </c>
      <c r="H67" s="178">
        <v>71.46879399343031</v>
      </c>
      <c r="I67" s="178">
        <v>73.194534808067672</v>
      </c>
      <c r="J67" s="178">
        <v>75.356200527704488</v>
      </c>
      <c r="K67" s="178">
        <v>74.579872513038438</v>
      </c>
      <c r="L67" s="178">
        <v>75.759984104907602</v>
      </c>
      <c r="M67" s="178">
        <v>80.412946428571431</v>
      </c>
      <c r="N67" s="178">
        <v>78.080041851948735</v>
      </c>
      <c r="O67" s="178">
        <v>77.393554457774641</v>
      </c>
      <c r="P67" s="178">
        <v>75.606150206978114</v>
      </c>
      <c r="Q67" s="178" t="s">
        <v>393</v>
      </c>
      <c r="R67" s="1122"/>
      <c r="S67" s="150"/>
    </row>
    <row r="68" spans="1:19" ht="11.25" customHeight="1">
      <c r="A68" s="2"/>
      <c r="B68" s="223"/>
      <c r="C68" s="473"/>
      <c r="D68" s="462" t="s">
        <v>59</v>
      </c>
      <c r="E68" s="178">
        <v>69.583333333333329</v>
      </c>
      <c r="F68" s="178">
        <v>74.220489977728292</v>
      </c>
      <c r="G68" s="178">
        <v>64.367291000456831</v>
      </c>
      <c r="H68" s="178">
        <v>52.204176334106734</v>
      </c>
      <c r="I68" s="178">
        <v>56.114188325521944</v>
      </c>
      <c r="J68" s="178">
        <v>68.127900979886533</v>
      </c>
      <c r="K68" s="178">
        <v>56.17232808616405</v>
      </c>
      <c r="L68" s="178">
        <v>62.393162393162392</v>
      </c>
      <c r="M68" s="178">
        <v>68.756423432682425</v>
      </c>
      <c r="N68" s="178">
        <v>69.921033740129218</v>
      </c>
      <c r="O68" s="178">
        <v>63.459196102314252</v>
      </c>
      <c r="P68" s="178">
        <v>61.119631901840485</v>
      </c>
      <c r="Q68" s="178" t="s">
        <v>393</v>
      </c>
      <c r="R68" s="1122"/>
      <c r="S68" s="150"/>
    </row>
    <row r="69" spans="1:19" ht="11.25" customHeight="1">
      <c r="A69" s="2"/>
      <c r="B69" s="223"/>
      <c r="C69" s="473"/>
      <c r="D69" s="462" t="s">
        <v>192</v>
      </c>
      <c r="E69" s="178">
        <v>62.27327690447401</v>
      </c>
      <c r="F69" s="178">
        <v>59.833795013850413</v>
      </c>
      <c r="G69" s="178">
        <v>74.645161290322577</v>
      </c>
      <c r="H69" s="178">
        <v>52.072072072072075</v>
      </c>
      <c r="I69" s="178">
        <v>63.444108761329311</v>
      </c>
      <c r="J69" s="178">
        <v>81.441326530612244</v>
      </c>
      <c r="K69" s="178">
        <v>74.760765550239242</v>
      </c>
      <c r="L69" s="178">
        <v>76.773761713520756</v>
      </c>
      <c r="M69" s="178">
        <v>68.590831918505941</v>
      </c>
      <c r="N69" s="178">
        <v>77.392040643522435</v>
      </c>
      <c r="O69" s="178">
        <v>69.581749049429646</v>
      </c>
      <c r="P69" s="178">
        <v>58.415841584158414</v>
      </c>
      <c r="Q69" s="178" t="s">
        <v>393</v>
      </c>
      <c r="R69" s="1122"/>
      <c r="S69" s="150"/>
    </row>
    <row r="70" spans="1:19" ht="11.25" customHeight="1">
      <c r="A70" s="2"/>
      <c r="B70" s="223"/>
      <c r="C70" s="473"/>
      <c r="D70" s="462" t="s">
        <v>193</v>
      </c>
      <c r="E70" s="178">
        <v>58.574181117533719</v>
      </c>
      <c r="F70" s="178">
        <v>80.901856763925721</v>
      </c>
      <c r="G70" s="178">
        <v>50.609756097560975</v>
      </c>
      <c r="H70" s="178">
        <v>43.798118049615056</v>
      </c>
      <c r="I70" s="178">
        <v>66.027227722772281</v>
      </c>
      <c r="J70" s="178">
        <v>71.799410029498517</v>
      </c>
      <c r="K70" s="178">
        <v>62.096282754418041</v>
      </c>
      <c r="L70" s="178">
        <v>60.639127045985973</v>
      </c>
      <c r="M70" s="178">
        <v>72.058823529411768</v>
      </c>
      <c r="N70" s="178">
        <v>70.145631067961162</v>
      </c>
      <c r="O70" s="178">
        <v>56.085918854415276</v>
      </c>
      <c r="P70" s="178">
        <v>54.371584699453557</v>
      </c>
      <c r="Q70" s="178">
        <f t="shared" ref="Q70" si="0">+Q62/Q36*100</f>
        <v>63.607594936708857</v>
      </c>
      <c r="R70" s="1122"/>
      <c r="S70" s="150"/>
    </row>
    <row r="71" spans="1:19" ht="11.25" customHeight="1">
      <c r="A71" s="2"/>
      <c r="B71" s="223"/>
      <c r="C71" s="473"/>
      <c r="D71" s="462" t="s">
        <v>131</v>
      </c>
      <c r="E71" s="178">
        <v>65.178571428571431</v>
      </c>
      <c r="F71" s="178">
        <v>94.565217391304344</v>
      </c>
      <c r="G71" s="178">
        <v>62.601626016260155</v>
      </c>
      <c r="H71" s="178">
        <v>56.953642384105962</v>
      </c>
      <c r="I71" s="178">
        <v>73.95348837209302</v>
      </c>
      <c r="J71" s="178">
        <v>67.487684729064028</v>
      </c>
      <c r="K71" s="178">
        <v>70.526315789473685</v>
      </c>
      <c r="L71" s="178">
        <v>67.137809187279146</v>
      </c>
      <c r="M71" s="178">
        <v>97.512437810945272</v>
      </c>
      <c r="N71" s="178">
        <v>75.595238095238088</v>
      </c>
      <c r="O71" s="178">
        <v>64.739884393063591</v>
      </c>
      <c r="P71" s="178">
        <v>76.129032258064512</v>
      </c>
      <c r="Q71" s="178">
        <f t="shared" ref="Q71" si="1">+Q63/Q37*100</f>
        <v>101.9736842105263</v>
      </c>
      <c r="R71" s="1122"/>
      <c r="S71" s="150"/>
    </row>
    <row r="72" spans="1:19" ht="11.25" customHeight="1">
      <c r="A72" s="2"/>
      <c r="B72" s="223"/>
      <c r="C72" s="473"/>
      <c r="D72" s="462" t="s">
        <v>132</v>
      </c>
      <c r="E72" s="178">
        <v>88.068181818181827</v>
      </c>
      <c r="F72" s="178">
        <v>62.874251497005986</v>
      </c>
      <c r="G72" s="178">
        <v>53.061224489795919</v>
      </c>
      <c r="H72" s="178">
        <v>76.793248945147667</v>
      </c>
      <c r="I72" s="178">
        <v>65.365853658536594</v>
      </c>
      <c r="J72" s="178">
        <v>64.285714285714292</v>
      </c>
      <c r="K72" s="178">
        <v>49.099099099099099</v>
      </c>
      <c r="L72" s="178">
        <v>51.079136690647488</v>
      </c>
      <c r="M72" s="178">
        <v>80.346820809248555</v>
      </c>
      <c r="N72" s="178">
        <v>48.260869565217391</v>
      </c>
      <c r="O72" s="178">
        <v>53.877551020408163</v>
      </c>
      <c r="P72" s="178">
        <v>83.333333333333343</v>
      </c>
      <c r="Q72" s="178">
        <f t="shared" ref="Q72" si="2">+Q64/Q38*100</f>
        <v>63.302752293577981</v>
      </c>
      <c r="R72" s="1122"/>
      <c r="S72" s="150"/>
    </row>
    <row r="73" spans="1:19" ht="22.5" customHeight="1">
      <c r="A73" s="2"/>
      <c r="B73" s="223"/>
      <c r="C73" s="1643" t="s">
        <v>287</v>
      </c>
      <c r="D73" s="1644"/>
      <c r="E73" s="1644"/>
      <c r="F73" s="1644"/>
      <c r="G73" s="1644"/>
      <c r="H73" s="1644"/>
      <c r="I73" s="1644"/>
      <c r="J73" s="1644"/>
      <c r="K73" s="1644"/>
      <c r="L73" s="1644"/>
      <c r="M73" s="1644"/>
      <c r="N73" s="1644"/>
      <c r="O73" s="1644"/>
      <c r="P73" s="1644"/>
      <c r="Q73" s="1644"/>
      <c r="R73" s="1103"/>
      <c r="S73" s="150"/>
    </row>
    <row r="74" spans="1:19" ht="13.5" customHeight="1">
      <c r="A74" s="2"/>
      <c r="B74" s="223"/>
      <c r="C74" s="42" t="s">
        <v>437</v>
      </c>
      <c r="D74" s="4"/>
      <c r="E74" s="1"/>
      <c r="F74" s="1"/>
      <c r="G74" s="4"/>
      <c r="H74" s="1"/>
      <c r="I74" s="877"/>
      <c r="J74" s="4"/>
      <c r="K74" s="1"/>
      <c r="L74" s="4"/>
      <c r="M74" s="4"/>
      <c r="N74" s="4"/>
      <c r="O74" s="4"/>
      <c r="P74" s="4"/>
      <c r="Q74" s="4"/>
      <c r="R74" s="1103"/>
      <c r="S74" s="2"/>
    </row>
    <row r="75" spans="1:19" ht="10.5" customHeight="1">
      <c r="A75" s="2"/>
      <c r="B75" s="223"/>
      <c r="C75" s="1645" t="s">
        <v>395</v>
      </c>
      <c r="D75" s="1645"/>
      <c r="E75" s="1645"/>
      <c r="F75" s="1645"/>
      <c r="G75" s="1645"/>
      <c r="H75" s="1645"/>
      <c r="I75" s="1645"/>
      <c r="J75" s="1645"/>
      <c r="K75" s="1645"/>
      <c r="L75" s="1645"/>
      <c r="M75" s="1645"/>
      <c r="N75" s="1645"/>
      <c r="O75" s="1645"/>
      <c r="P75" s="1645"/>
      <c r="Q75" s="1645"/>
      <c r="R75" s="1103"/>
      <c r="S75" s="2"/>
    </row>
    <row r="76" spans="1:19" ht="13.5" customHeight="1">
      <c r="A76" s="2"/>
      <c r="B76" s="217">
        <v>10</v>
      </c>
      <c r="C76" s="1559">
        <v>42705</v>
      </c>
      <c r="D76" s="1559"/>
      <c r="E76" s="555"/>
      <c r="F76" s="555"/>
      <c r="G76" s="555"/>
      <c r="H76" s="555"/>
      <c r="I76" s="555"/>
      <c r="J76" s="150"/>
      <c r="K76" s="150"/>
      <c r="L76" s="609"/>
      <c r="M76" s="179"/>
      <c r="N76" s="179"/>
      <c r="O76" s="179"/>
      <c r="P76" s="609"/>
      <c r="Q76" s="1"/>
      <c r="R76" s="4"/>
      <c r="S76" s="2"/>
    </row>
  </sheetData>
  <mergeCells count="17">
    <mergeCell ref="C53:D53"/>
    <mergeCell ref="C65:D65"/>
    <mergeCell ref="C73:Q73"/>
    <mergeCell ref="C75:Q75"/>
    <mergeCell ref="C76:D76"/>
    <mergeCell ref="C23:D23"/>
    <mergeCell ref="C31:D31"/>
    <mergeCell ref="C49:D49"/>
    <mergeCell ref="D1:R1"/>
    <mergeCell ref="B2:D2"/>
    <mergeCell ref="C5:D6"/>
    <mergeCell ref="E5:N5"/>
    <mergeCell ref="C8:D8"/>
    <mergeCell ref="C16:D16"/>
    <mergeCell ref="C22:D22"/>
    <mergeCell ref="E6:F6"/>
    <mergeCell ref="G6:Q6"/>
  </mergeCells>
  <conditionalFormatting sqref="E7:P7">
    <cfRule type="cellIs" dxfId="19" priority="2" operator="equal">
      <formula>"jan."</formula>
    </cfRule>
  </conditionalFormatting>
  <conditionalFormatting sqref="Q7">
    <cfRule type="cellIs" dxfId="18"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52"/>
  <sheetViews>
    <sheetView workbookViewId="0"/>
  </sheetViews>
  <sheetFormatPr defaultRowHeight="12.75"/>
  <cols>
    <col min="1" max="1" width="1" style="411" customWidth="1"/>
    <col min="2" max="2" width="2.5703125" style="411" customWidth="1"/>
    <col min="3" max="3" width="1" style="411" customWidth="1"/>
    <col min="4" max="4" width="23.42578125" style="411" customWidth="1"/>
    <col min="5" max="5" width="5.42578125" style="411" customWidth="1"/>
    <col min="6" max="6" width="5.42578125" style="406" customWidth="1"/>
    <col min="7" max="17" width="5.42578125" style="411" customWidth="1"/>
    <col min="18" max="18" width="2.5703125" style="411" customWidth="1"/>
    <col min="19" max="19" width="1" style="411" customWidth="1"/>
    <col min="20" max="16384" width="9.140625" style="411"/>
  </cols>
  <sheetData>
    <row r="1" spans="1:24" ht="13.5" customHeight="1">
      <c r="A1" s="406"/>
      <c r="B1" s="1650" t="s">
        <v>318</v>
      </c>
      <c r="C1" s="1651"/>
      <c r="D1" s="1651"/>
      <c r="E1" s="1651"/>
      <c r="F1" s="1651"/>
      <c r="G1" s="1651"/>
      <c r="H1" s="1651"/>
      <c r="I1" s="439"/>
      <c r="J1" s="439"/>
      <c r="K1" s="439"/>
      <c r="L1" s="439"/>
      <c r="M1" s="439"/>
      <c r="N1" s="439"/>
      <c r="O1" s="439"/>
      <c r="P1" s="439"/>
      <c r="Q1" s="416"/>
      <c r="R1" s="416"/>
      <c r="S1" s="406"/>
    </row>
    <row r="2" spans="1:24" ht="6" customHeight="1">
      <c r="A2" s="406"/>
      <c r="B2" s="1105"/>
      <c r="C2" s="1104"/>
      <c r="D2" s="1104"/>
      <c r="E2" s="457"/>
      <c r="F2" s="457"/>
      <c r="G2" s="457"/>
      <c r="H2" s="457"/>
      <c r="I2" s="457"/>
      <c r="J2" s="457"/>
      <c r="K2" s="457"/>
      <c r="L2" s="457"/>
      <c r="M2" s="457"/>
      <c r="N2" s="457"/>
      <c r="O2" s="457"/>
      <c r="P2" s="457"/>
      <c r="Q2" s="457"/>
      <c r="R2" s="415"/>
      <c r="S2" s="406"/>
    </row>
    <row r="3" spans="1:24" ht="13.5" customHeight="1" thickBot="1">
      <c r="A3" s="406"/>
      <c r="B3" s="416"/>
      <c r="C3" s="416"/>
      <c r="D3" s="416"/>
      <c r="E3" s="754"/>
      <c r="F3" s="754"/>
      <c r="G3" s="754"/>
      <c r="H3" s="754"/>
      <c r="I3" s="754"/>
      <c r="J3" s="754"/>
      <c r="K3" s="754"/>
      <c r="L3" s="754"/>
      <c r="M3" s="754"/>
      <c r="N3" s="754"/>
      <c r="O3" s="754"/>
      <c r="P3" s="754"/>
      <c r="Q3" s="754" t="s">
        <v>73</v>
      </c>
      <c r="R3" s="610"/>
      <c r="S3" s="406"/>
    </row>
    <row r="4" spans="1:24" s="420" customFormat="1" ht="13.5" customHeight="1" thickBot="1">
      <c r="A4" s="418"/>
      <c r="B4" s="419"/>
      <c r="C4" s="611" t="s">
        <v>223</v>
      </c>
      <c r="D4" s="612"/>
      <c r="E4" s="612"/>
      <c r="F4" s="612"/>
      <c r="G4" s="612"/>
      <c r="H4" s="612"/>
      <c r="I4" s="612"/>
      <c r="J4" s="612"/>
      <c r="K4" s="612"/>
      <c r="L4" s="612"/>
      <c r="M4" s="612"/>
      <c r="N4" s="612"/>
      <c r="O4" s="612"/>
      <c r="P4" s="612"/>
      <c r="Q4" s="613"/>
      <c r="R4" s="610"/>
      <c r="S4" s="418"/>
      <c r="T4" s="740"/>
      <c r="U4" s="740"/>
      <c r="V4" s="740"/>
      <c r="W4" s="740"/>
      <c r="X4" s="740"/>
    </row>
    <row r="5" spans="1:24" ht="4.5" customHeight="1">
      <c r="A5" s="406"/>
      <c r="B5" s="416"/>
      <c r="C5" s="1652" t="s">
        <v>78</v>
      </c>
      <c r="D5" s="1652"/>
      <c r="E5" s="524"/>
      <c r="F5" s="524"/>
      <c r="G5" s="524"/>
      <c r="H5" s="524"/>
      <c r="I5" s="524"/>
      <c r="J5" s="524"/>
      <c r="K5" s="524"/>
      <c r="L5" s="524"/>
      <c r="M5" s="524"/>
      <c r="N5" s="524"/>
      <c r="O5" s="524"/>
      <c r="P5" s="524"/>
      <c r="Q5" s="524"/>
      <c r="R5" s="610"/>
      <c r="S5" s="406"/>
      <c r="T5" s="433"/>
      <c r="U5" s="433"/>
      <c r="V5" s="433"/>
      <c r="W5" s="433"/>
      <c r="X5" s="433"/>
    </row>
    <row r="6" spans="1:24" ht="13.5" customHeight="1">
      <c r="A6" s="406"/>
      <c r="B6" s="416"/>
      <c r="C6" s="1652"/>
      <c r="D6" s="1652"/>
      <c r="E6" s="1653" t="s">
        <v>491</v>
      </c>
      <c r="F6" s="1653"/>
      <c r="G6" s="1654" t="s">
        <v>492</v>
      </c>
      <c r="H6" s="1654"/>
      <c r="I6" s="1654"/>
      <c r="J6" s="1654"/>
      <c r="K6" s="1654"/>
      <c r="L6" s="1654"/>
      <c r="M6" s="1654"/>
      <c r="N6" s="1654"/>
      <c r="O6" s="1654"/>
      <c r="P6" s="1654"/>
      <c r="Q6" s="1654"/>
      <c r="R6" s="610"/>
      <c r="S6" s="406"/>
      <c r="T6" s="433"/>
      <c r="U6" s="433"/>
      <c r="V6" s="433"/>
      <c r="W6" s="433"/>
      <c r="X6" s="433"/>
    </row>
    <row r="7" spans="1:24">
      <c r="A7" s="406"/>
      <c r="B7" s="416"/>
      <c r="C7" s="421"/>
      <c r="D7" s="421"/>
      <c r="E7" s="714" t="s">
        <v>95</v>
      </c>
      <c r="F7" s="714" t="s">
        <v>94</v>
      </c>
      <c r="G7" s="714" t="s">
        <v>93</v>
      </c>
      <c r="H7" s="714" t="s">
        <v>104</v>
      </c>
      <c r="I7" s="714" t="s">
        <v>103</v>
      </c>
      <c r="J7" s="714" t="s">
        <v>102</v>
      </c>
      <c r="K7" s="714" t="s">
        <v>101</v>
      </c>
      <c r="L7" s="714" t="s">
        <v>100</v>
      </c>
      <c r="M7" s="714" t="s">
        <v>99</v>
      </c>
      <c r="N7" s="714" t="s">
        <v>98</v>
      </c>
      <c r="O7" s="714" t="s">
        <v>97</v>
      </c>
      <c r="P7" s="714" t="s">
        <v>96</v>
      </c>
      <c r="Q7" s="939" t="s">
        <v>95</v>
      </c>
      <c r="R7" s="417"/>
      <c r="S7" s="406"/>
      <c r="T7" s="433"/>
      <c r="U7" s="433"/>
      <c r="V7" s="803"/>
      <c r="W7" s="433"/>
      <c r="X7" s="433"/>
    </row>
    <row r="8" spans="1:24" s="617" customFormat="1" ht="22.5" customHeight="1">
      <c r="A8" s="614"/>
      <c r="B8" s="615"/>
      <c r="C8" s="1646" t="s">
        <v>68</v>
      </c>
      <c r="D8" s="1646"/>
      <c r="E8" s="403">
        <v>766983</v>
      </c>
      <c r="F8" s="403">
        <v>763346</v>
      </c>
      <c r="G8" s="403">
        <v>770950</v>
      </c>
      <c r="H8" s="403">
        <v>765373</v>
      </c>
      <c r="I8" s="403">
        <v>754676</v>
      </c>
      <c r="J8" s="403">
        <v>739185</v>
      </c>
      <c r="K8" s="403">
        <v>716098</v>
      </c>
      <c r="L8" s="403">
        <v>697345</v>
      </c>
      <c r="M8" s="403">
        <v>683973</v>
      </c>
      <c r="N8" s="403">
        <v>680182</v>
      </c>
      <c r="O8" s="403">
        <v>679063</v>
      </c>
      <c r="P8" s="403">
        <v>683619</v>
      </c>
      <c r="Q8" s="403">
        <v>686235</v>
      </c>
      <c r="R8" s="616"/>
      <c r="S8" s="614"/>
      <c r="T8" s="433"/>
      <c r="U8" s="433"/>
      <c r="V8" s="804"/>
      <c r="W8" s="433"/>
      <c r="X8" s="433"/>
    </row>
    <row r="9" spans="1:24" s="420" customFormat="1" ht="18.75" customHeight="1">
      <c r="A9" s="418"/>
      <c r="B9" s="419"/>
      <c r="C9" s="425"/>
      <c r="D9" s="459" t="s">
        <v>328</v>
      </c>
      <c r="E9" s="158">
        <v>550250</v>
      </c>
      <c r="F9" s="158">
        <v>555167</v>
      </c>
      <c r="G9" s="158">
        <v>570380</v>
      </c>
      <c r="H9" s="158">
        <v>575999</v>
      </c>
      <c r="I9" s="158">
        <v>575075</v>
      </c>
      <c r="J9" s="158">
        <v>562934</v>
      </c>
      <c r="K9" s="158">
        <v>534958</v>
      </c>
      <c r="L9" s="158">
        <v>511642</v>
      </c>
      <c r="M9" s="158">
        <v>497663</v>
      </c>
      <c r="N9" s="158">
        <v>498763</v>
      </c>
      <c r="O9" s="158">
        <v>491107</v>
      </c>
      <c r="P9" s="158">
        <v>490589</v>
      </c>
      <c r="Q9" s="158">
        <v>486434</v>
      </c>
      <c r="R9" s="445"/>
      <c r="S9" s="418"/>
      <c r="T9" s="740"/>
      <c r="U9" s="805"/>
      <c r="V9" s="804"/>
      <c r="W9" s="740"/>
      <c r="X9" s="740"/>
    </row>
    <row r="10" spans="1:24" s="420" customFormat="1" ht="18.75" customHeight="1">
      <c r="A10" s="418"/>
      <c r="B10" s="419"/>
      <c r="C10" s="425"/>
      <c r="D10" s="459" t="s">
        <v>224</v>
      </c>
      <c r="E10" s="158">
        <v>64661</v>
      </c>
      <c r="F10" s="158">
        <v>63766</v>
      </c>
      <c r="G10" s="158">
        <v>64582</v>
      </c>
      <c r="H10" s="158">
        <v>63024</v>
      </c>
      <c r="I10" s="158">
        <v>63484</v>
      </c>
      <c r="J10" s="158">
        <v>63661</v>
      </c>
      <c r="K10" s="158">
        <v>64519</v>
      </c>
      <c r="L10" s="158">
        <v>63995</v>
      </c>
      <c r="M10" s="158">
        <v>64139</v>
      </c>
      <c r="N10" s="158">
        <v>64006</v>
      </c>
      <c r="O10" s="158">
        <v>63954</v>
      </c>
      <c r="P10" s="158">
        <v>64702</v>
      </c>
      <c r="Q10" s="158">
        <v>65152</v>
      </c>
      <c r="R10" s="445"/>
      <c r="S10" s="418"/>
      <c r="T10" s="740"/>
      <c r="U10" s="740"/>
      <c r="V10" s="804"/>
      <c r="W10" s="740"/>
      <c r="X10" s="740"/>
    </row>
    <row r="11" spans="1:24" s="420" customFormat="1" ht="18.75" customHeight="1">
      <c r="A11" s="418"/>
      <c r="B11" s="419"/>
      <c r="C11" s="425"/>
      <c r="D11" s="459" t="s">
        <v>225</v>
      </c>
      <c r="E11" s="158">
        <v>129471</v>
      </c>
      <c r="F11" s="158">
        <v>122486</v>
      </c>
      <c r="G11" s="158">
        <v>114433</v>
      </c>
      <c r="H11" s="158">
        <v>104602</v>
      </c>
      <c r="I11" s="158">
        <v>94036</v>
      </c>
      <c r="J11" s="158">
        <v>90913</v>
      </c>
      <c r="K11" s="158">
        <v>94353</v>
      </c>
      <c r="L11" s="158">
        <v>98566</v>
      </c>
      <c r="M11" s="158">
        <v>100676</v>
      </c>
      <c r="N11" s="158">
        <v>95286</v>
      </c>
      <c r="O11" s="158">
        <v>101085</v>
      </c>
      <c r="P11" s="158">
        <v>106379</v>
      </c>
      <c r="Q11" s="158">
        <v>111925</v>
      </c>
      <c r="R11" s="445"/>
      <c r="S11" s="418"/>
      <c r="T11" s="740"/>
      <c r="U11" s="740"/>
      <c r="V11" s="804"/>
      <c r="W11" s="740"/>
      <c r="X11" s="740"/>
    </row>
    <row r="12" spans="1:24" s="420" customFormat="1" ht="22.5" customHeight="1">
      <c r="A12" s="418"/>
      <c r="B12" s="419"/>
      <c r="C12" s="425"/>
      <c r="D12" s="460" t="s">
        <v>329</v>
      </c>
      <c r="E12" s="158">
        <v>22601</v>
      </c>
      <c r="F12" s="158">
        <v>21927</v>
      </c>
      <c r="G12" s="158">
        <v>21555</v>
      </c>
      <c r="H12" s="158">
        <v>21748</v>
      </c>
      <c r="I12" s="158">
        <v>22081</v>
      </c>
      <c r="J12" s="158">
        <v>21677</v>
      </c>
      <c r="K12" s="158">
        <v>22268</v>
      </c>
      <c r="L12" s="158">
        <v>23142</v>
      </c>
      <c r="M12" s="158">
        <v>21495</v>
      </c>
      <c r="N12" s="158">
        <v>22127</v>
      </c>
      <c r="O12" s="158">
        <v>22917</v>
      </c>
      <c r="P12" s="158">
        <v>21949</v>
      </c>
      <c r="Q12" s="158">
        <v>22724</v>
      </c>
      <c r="R12" s="445"/>
      <c r="S12" s="418"/>
      <c r="T12" s="740"/>
      <c r="U12" s="740"/>
      <c r="V12" s="804"/>
      <c r="W12" s="740"/>
      <c r="X12" s="740"/>
    </row>
    <row r="13" spans="1:24" ht="15.75" customHeight="1" thickBot="1">
      <c r="A13" s="406"/>
      <c r="B13" s="416"/>
      <c r="C13" s="421"/>
      <c r="D13" s="421"/>
      <c r="E13" s="754"/>
      <c r="F13" s="754"/>
      <c r="G13" s="754"/>
      <c r="H13" s="754"/>
      <c r="I13" s="754"/>
      <c r="J13" s="754"/>
      <c r="K13" s="754"/>
      <c r="L13" s="754"/>
      <c r="M13" s="754"/>
      <c r="N13" s="754"/>
      <c r="O13" s="754"/>
      <c r="P13" s="470"/>
      <c r="Q13" s="470"/>
      <c r="R13" s="417"/>
      <c r="S13" s="406"/>
      <c r="T13" s="433"/>
      <c r="U13" s="433"/>
      <c r="V13" s="804"/>
      <c r="W13" s="433"/>
      <c r="X13" s="433"/>
    </row>
    <row r="14" spans="1:24" ht="13.5" customHeight="1" thickBot="1">
      <c r="A14" s="406"/>
      <c r="B14" s="416"/>
      <c r="C14" s="611" t="s">
        <v>25</v>
      </c>
      <c r="D14" s="612"/>
      <c r="E14" s="612"/>
      <c r="F14" s="612"/>
      <c r="G14" s="612"/>
      <c r="H14" s="612"/>
      <c r="I14" s="612"/>
      <c r="J14" s="612"/>
      <c r="K14" s="612"/>
      <c r="L14" s="612"/>
      <c r="M14" s="612"/>
      <c r="N14" s="612"/>
      <c r="O14" s="612"/>
      <c r="P14" s="612"/>
      <c r="Q14" s="613"/>
      <c r="R14" s="417"/>
      <c r="S14" s="406"/>
      <c r="T14" s="433"/>
      <c r="U14" s="433"/>
      <c r="V14" s="804"/>
      <c r="W14" s="433"/>
      <c r="X14" s="433"/>
    </row>
    <row r="15" spans="1:24" ht="9.75" customHeight="1">
      <c r="A15" s="406"/>
      <c r="B15" s="416"/>
      <c r="C15" s="1652" t="s">
        <v>78</v>
      </c>
      <c r="D15" s="1652"/>
      <c r="E15" s="424"/>
      <c r="F15" s="424"/>
      <c r="G15" s="424"/>
      <c r="H15" s="424"/>
      <c r="I15" s="424"/>
      <c r="J15" s="424"/>
      <c r="K15" s="424"/>
      <c r="L15" s="424"/>
      <c r="M15" s="424"/>
      <c r="N15" s="424"/>
      <c r="O15" s="424"/>
      <c r="P15" s="506"/>
      <c r="Q15" s="506"/>
      <c r="R15" s="417"/>
      <c r="S15" s="406"/>
      <c r="T15" s="433"/>
      <c r="U15" s="433"/>
      <c r="V15" s="804"/>
      <c r="W15" s="433"/>
      <c r="X15" s="433"/>
    </row>
    <row r="16" spans="1:24" s="617" customFormat="1" ht="22.5" customHeight="1">
      <c r="A16" s="614"/>
      <c r="B16" s="615"/>
      <c r="C16" s="1646" t="s">
        <v>68</v>
      </c>
      <c r="D16" s="1646"/>
      <c r="E16" s="403">
        <v>550250</v>
      </c>
      <c r="F16" s="403">
        <v>555167</v>
      </c>
      <c r="G16" s="403">
        <v>570380</v>
      </c>
      <c r="H16" s="403">
        <v>575999</v>
      </c>
      <c r="I16" s="403">
        <v>575075</v>
      </c>
      <c r="J16" s="403">
        <v>562934</v>
      </c>
      <c r="K16" s="403">
        <v>534958</v>
      </c>
      <c r="L16" s="403">
        <v>511642</v>
      </c>
      <c r="M16" s="403">
        <v>497663</v>
      </c>
      <c r="N16" s="403">
        <v>498763</v>
      </c>
      <c r="O16" s="403">
        <v>491107</v>
      </c>
      <c r="P16" s="403">
        <v>490589</v>
      </c>
      <c r="Q16" s="403">
        <f>+Q9</f>
        <v>486434</v>
      </c>
      <c r="R16" s="616"/>
      <c r="S16" s="614"/>
      <c r="T16" s="806"/>
      <c r="U16" s="838"/>
      <c r="V16" s="804"/>
      <c r="W16" s="976"/>
      <c r="X16" s="806"/>
    </row>
    <row r="17" spans="1:24" ht="22.5" customHeight="1">
      <c r="A17" s="406"/>
      <c r="B17" s="416"/>
      <c r="C17" s="571"/>
      <c r="D17" s="462" t="s">
        <v>72</v>
      </c>
      <c r="E17" s="158">
        <v>262397</v>
      </c>
      <c r="F17" s="158">
        <v>267051</v>
      </c>
      <c r="G17" s="158">
        <v>274362</v>
      </c>
      <c r="H17" s="158">
        <v>276279</v>
      </c>
      <c r="I17" s="158">
        <v>274995</v>
      </c>
      <c r="J17" s="158">
        <v>268457</v>
      </c>
      <c r="K17" s="158">
        <v>254819</v>
      </c>
      <c r="L17" s="158">
        <v>241158</v>
      </c>
      <c r="M17" s="158">
        <v>232514</v>
      </c>
      <c r="N17" s="158">
        <v>230703</v>
      </c>
      <c r="O17" s="158">
        <v>227538</v>
      </c>
      <c r="P17" s="158">
        <v>228339</v>
      </c>
      <c r="Q17" s="158">
        <v>227262</v>
      </c>
      <c r="R17" s="417"/>
      <c r="S17" s="406"/>
      <c r="T17" s="433"/>
      <c r="U17" s="433"/>
      <c r="V17" s="977"/>
      <c r="W17" s="938"/>
      <c r="X17" s="433"/>
    </row>
    <row r="18" spans="1:24" ht="15.75" customHeight="1">
      <c r="A18" s="406"/>
      <c r="B18" s="416"/>
      <c r="C18" s="571"/>
      <c r="D18" s="462" t="s">
        <v>71</v>
      </c>
      <c r="E18" s="158">
        <v>287853</v>
      </c>
      <c r="F18" s="158">
        <v>288116</v>
      </c>
      <c r="G18" s="158">
        <v>296018</v>
      </c>
      <c r="H18" s="158">
        <v>299720</v>
      </c>
      <c r="I18" s="158">
        <v>300080</v>
      </c>
      <c r="J18" s="158">
        <v>294477</v>
      </c>
      <c r="K18" s="158">
        <v>280139</v>
      </c>
      <c r="L18" s="158">
        <v>270484</v>
      </c>
      <c r="M18" s="158">
        <v>265149</v>
      </c>
      <c r="N18" s="158">
        <v>268060</v>
      </c>
      <c r="O18" s="158">
        <v>263569</v>
      </c>
      <c r="P18" s="158">
        <v>262250</v>
      </c>
      <c r="Q18" s="158">
        <v>259172</v>
      </c>
      <c r="R18" s="417"/>
      <c r="S18" s="406"/>
      <c r="T18" s="433"/>
      <c r="U18" s="433"/>
      <c r="V18" s="804"/>
      <c r="W18" s="433"/>
      <c r="X18" s="433"/>
    </row>
    <row r="19" spans="1:24" ht="22.5" customHeight="1">
      <c r="A19" s="406"/>
      <c r="B19" s="416"/>
      <c r="C19" s="571"/>
      <c r="D19" s="462" t="s">
        <v>226</v>
      </c>
      <c r="E19" s="158">
        <v>71290</v>
      </c>
      <c r="F19" s="158">
        <v>69222</v>
      </c>
      <c r="G19" s="158">
        <v>72870</v>
      </c>
      <c r="H19" s="158">
        <v>73952</v>
      </c>
      <c r="I19" s="158">
        <v>72895</v>
      </c>
      <c r="J19" s="158">
        <v>70811</v>
      </c>
      <c r="K19" s="158">
        <v>63963</v>
      </c>
      <c r="L19" s="158">
        <v>58473</v>
      </c>
      <c r="M19" s="158">
        <v>55209</v>
      </c>
      <c r="N19" s="158">
        <v>57549</v>
      </c>
      <c r="O19" s="158">
        <v>59550</v>
      </c>
      <c r="P19" s="158">
        <v>60783</v>
      </c>
      <c r="Q19" s="158">
        <v>58926</v>
      </c>
      <c r="R19" s="417"/>
      <c r="S19" s="406"/>
      <c r="T19" s="433"/>
      <c r="U19" s="433"/>
      <c r="V19" s="804"/>
      <c r="W19" s="433"/>
      <c r="X19" s="433"/>
    </row>
    <row r="20" spans="1:24" ht="15.75" customHeight="1">
      <c r="A20" s="406"/>
      <c r="B20" s="416"/>
      <c r="C20" s="571"/>
      <c r="D20" s="462" t="s">
        <v>227</v>
      </c>
      <c r="E20" s="158">
        <v>478960</v>
      </c>
      <c r="F20" s="158">
        <v>485945</v>
      </c>
      <c r="G20" s="158">
        <v>497510</v>
      </c>
      <c r="H20" s="158">
        <v>502047</v>
      </c>
      <c r="I20" s="158">
        <v>502180</v>
      </c>
      <c r="J20" s="158">
        <v>492123</v>
      </c>
      <c r="K20" s="158">
        <v>470995</v>
      </c>
      <c r="L20" s="158">
        <v>453169</v>
      </c>
      <c r="M20" s="158">
        <v>442454</v>
      </c>
      <c r="N20" s="158">
        <v>441214</v>
      </c>
      <c r="O20" s="158">
        <v>431557</v>
      </c>
      <c r="P20" s="158">
        <v>429806</v>
      </c>
      <c r="Q20" s="158">
        <v>427508</v>
      </c>
      <c r="R20" s="417"/>
      <c r="S20" s="406"/>
      <c r="T20" s="804"/>
      <c r="U20" s="938"/>
      <c r="V20" s="804"/>
      <c r="W20" s="433"/>
      <c r="X20" s="433"/>
    </row>
    <row r="21" spans="1:24" ht="22.5" customHeight="1">
      <c r="A21" s="406"/>
      <c r="B21" s="416"/>
      <c r="C21" s="571"/>
      <c r="D21" s="462" t="s">
        <v>216</v>
      </c>
      <c r="E21" s="158">
        <v>62182</v>
      </c>
      <c r="F21" s="158">
        <v>59726</v>
      </c>
      <c r="G21" s="158">
        <v>61992</v>
      </c>
      <c r="H21" s="158">
        <v>62628</v>
      </c>
      <c r="I21" s="158">
        <v>62933</v>
      </c>
      <c r="J21" s="158">
        <v>62077</v>
      </c>
      <c r="K21" s="158">
        <v>57940</v>
      </c>
      <c r="L21" s="158">
        <v>54659</v>
      </c>
      <c r="M21" s="158">
        <v>53163</v>
      </c>
      <c r="N21" s="158">
        <v>55369</v>
      </c>
      <c r="O21" s="158">
        <v>56894</v>
      </c>
      <c r="P21" s="158">
        <v>57053</v>
      </c>
      <c r="Q21" s="158">
        <v>54448</v>
      </c>
      <c r="R21" s="417"/>
      <c r="S21" s="406"/>
      <c r="T21" s="433"/>
      <c r="U21" s="938"/>
      <c r="V21" s="974"/>
      <c r="W21" s="804"/>
      <c r="X21" s="433"/>
    </row>
    <row r="22" spans="1:24" ht="15.75" customHeight="1">
      <c r="A22" s="406"/>
      <c r="B22" s="416"/>
      <c r="C22" s="571"/>
      <c r="D22" s="462" t="s">
        <v>228</v>
      </c>
      <c r="E22" s="158">
        <v>488068</v>
      </c>
      <c r="F22" s="158">
        <v>495441</v>
      </c>
      <c r="G22" s="158">
        <v>508388</v>
      </c>
      <c r="H22" s="158">
        <v>513371</v>
      </c>
      <c r="I22" s="158">
        <v>512142</v>
      </c>
      <c r="J22" s="158">
        <v>500857</v>
      </c>
      <c r="K22" s="158">
        <v>477018</v>
      </c>
      <c r="L22" s="158">
        <v>456983</v>
      </c>
      <c r="M22" s="158">
        <v>444500</v>
      </c>
      <c r="N22" s="158">
        <v>443394</v>
      </c>
      <c r="O22" s="158">
        <v>434213</v>
      </c>
      <c r="P22" s="158">
        <v>433536</v>
      </c>
      <c r="Q22" s="158">
        <v>431986</v>
      </c>
      <c r="R22" s="417"/>
      <c r="S22" s="406"/>
      <c r="T22" s="433"/>
      <c r="U22" s="938"/>
      <c r="V22" s="974"/>
      <c r="W22" s="433"/>
      <c r="X22" s="433"/>
    </row>
    <row r="23" spans="1:24" ht="15" customHeight="1">
      <c r="A23" s="406"/>
      <c r="B23" s="416"/>
      <c r="C23" s="462"/>
      <c r="D23" s="464" t="s">
        <v>332</v>
      </c>
      <c r="E23" s="158">
        <v>19787</v>
      </c>
      <c r="F23" s="158">
        <v>20944</v>
      </c>
      <c r="G23" s="158">
        <v>21456</v>
      </c>
      <c r="H23" s="158">
        <v>21900</v>
      </c>
      <c r="I23" s="158">
        <v>22094</v>
      </c>
      <c r="J23" s="158">
        <v>21215</v>
      </c>
      <c r="K23" s="158">
        <v>19440</v>
      </c>
      <c r="L23" s="158">
        <v>18353</v>
      </c>
      <c r="M23" s="158">
        <v>17998</v>
      </c>
      <c r="N23" s="158">
        <v>18069</v>
      </c>
      <c r="O23" s="158">
        <v>17573</v>
      </c>
      <c r="P23" s="158">
        <v>18879</v>
      </c>
      <c r="Q23" s="158" t="s">
        <v>393</v>
      </c>
      <c r="R23" s="417"/>
      <c r="S23" s="406"/>
      <c r="T23" s="433"/>
      <c r="U23" s="433"/>
      <c r="V23" s="804"/>
      <c r="W23" s="938"/>
      <c r="X23" s="433"/>
    </row>
    <row r="24" spans="1:24" ht="15" customHeight="1">
      <c r="A24" s="406"/>
      <c r="B24" s="416"/>
      <c r="C24" s="202"/>
      <c r="D24" s="95" t="s">
        <v>217</v>
      </c>
      <c r="E24" s="158">
        <v>136236</v>
      </c>
      <c r="F24" s="158">
        <v>137870</v>
      </c>
      <c r="G24" s="158">
        <v>140438</v>
      </c>
      <c r="H24" s="158">
        <v>140914</v>
      </c>
      <c r="I24" s="158">
        <v>140566</v>
      </c>
      <c r="J24" s="158">
        <v>137545</v>
      </c>
      <c r="K24" s="158">
        <v>131606</v>
      </c>
      <c r="L24" s="158">
        <v>125027</v>
      </c>
      <c r="M24" s="158">
        <v>120573</v>
      </c>
      <c r="N24" s="158">
        <v>118824</v>
      </c>
      <c r="O24" s="158">
        <v>116039</v>
      </c>
      <c r="P24" s="158">
        <v>114367</v>
      </c>
      <c r="Q24" s="158" t="s">
        <v>393</v>
      </c>
      <c r="R24" s="417"/>
      <c r="S24" s="406"/>
      <c r="T24" s="433"/>
      <c r="U24" s="433"/>
      <c r="V24" s="804"/>
      <c r="W24" s="433"/>
      <c r="X24" s="433"/>
    </row>
    <row r="25" spans="1:24" ht="15" customHeight="1">
      <c r="A25" s="406"/>
      <c r="B25" s="416"/>
      <c r="C25" s="202"/>
      <c r="D25" s="95" t="s">
        <v>165</v>
      </c>
      <c r="E25" s="158">
        <v>327720</v>
      </c>
      <c r="F25" s="158">
        <v>331958</v>
      </c>
      <c r="G25" s="158">
        <v>341449</v>
      </c>
      <c r="H25" s="158">
        <v>345224</v>
      </c>
      <c r="I25" s="158">
        <v>344075</v>
      </c>
      <c r="J25" s="158">
        <v>336723</v>
      </c>
      <c r="K25" s="158">
        <v>320935</v>
      </c>
      <c r="L25" s="158">
        <v>308851</v>
      </c>
      <c r="M25" s="158">
        <v>301389</v>
      </c>
      <c r="N25" s="158">
        <v>302005</v>
      </c>
      <c r="O25" s="158">
        <v>296051</v>
      </c>
      <c r="P25" s="158">
        <v>295811</v>
      </c>
      <c r="Q25" s="158" t="s">
        <v>393</v>
      </c>
      <c r="R25" s="417"/>
      <c r="S25" s="406"/>
      <c r="T25" s="433"/>
      <c r="U25" s="433"/>
      <c r="V25" s="804"/>
      <c r="W25" s="433"/>
      <c r="X25" s="433"/>
    </row>
    <row r="26" spans="1:24" ht="15" customHeight="1">
      <c r="A26" s="406"/>
      <c r="B26" s="416"/>
      <c r="C26" s="202"/>
      <c r="D26" s="95" t="s">
        <v>218</v>
      </c>
      <c r="E26" s="158">
        <v>4325</v>
      </c>
      <c r="F26" s="158">
        <v>4669</v>
      </c>
      <c r="G26" s="158">
        <v>5045</v>
      </c>
      <c r="H26" s="158">
        <v>5333</v>
      </c>
      <c r="I26" s="158">
        <v>5407</v>
      </c>
      <c r="J26" s="158">
        <v>5374</v>
      </c>
      <c r="K26" s="158">
        <v>5007</v>
      </c>
      <c r="L26" s="158">
        <v>4752</v>
      </c>
      <c r="M26" s="158">
        <v>4540</v>
      </c>
      <c r="N26" s="158">
        <v>4496</v>
      </c>
      <c r="O26" s="158">
        <v>4550</v>
      </c>
      <c r="P26" s="158">
        <v>4479</v>
      </c>
      <c r="Q26" s="158" t="s">
        <v>393</v>
      </c>
      <c r="R26" s="417"/>
      <c r="S26" s="406"/>
      <c r="T26" s="433"/>
      <c r="U26" s="433"/>
      <c r="V26" s="804"/>
      <c r="W26" s="433"/>
      <c r="X26" s="433"/>
    </row>
    <row r="27" spans="1:24" ht="22.5" customHeight="1">
      <c r="A27" s="406"/>
      <c r="B27" s="416"/>
      <c r="C27" s="571"/>
      <c r="D27" s="462" t="s">
        <v>229</v>
      </c>
      <c r="E27" s="158">
        <v>287609</v>
      </c>
      <c r="F27" s="158">
        <v>295128</v>
      </c>
      <c r="G27" s="158">
        <v>305668</v>
      </c>
      <c r="H27" s="158">
        <v>308328</v>
      </c>
      <c r="I27" s="158">
        <v>303320</v>
      </c>
      <c r="J27" s="158">
        <v>294706</v>
      </c>
      <c r="K27" s="158">
        <v>276367</v>
      </c>
      <c r="L27" s="158">
        <v>262124</v>
      </c>
      <c r="M27" s="158">
        <v>252895</v>
      </c>
      <c r="N27" s="158">
        <v>254897</v>
      </c>
      <c r="O27" s="158">
        <v>251017</v>
      </c>
      <c r="P27" s="158">
        <v>251604</v>
      </c>
      <c r="Q27" s="158">
        <v>251352</v>
      </c>
      <c r="R27" s="417"/>
      <c r="S27" s="406"/>
      <c r="T27" s="433"/>
      <c r="U27" s="838"/>
      <c r="V27" s="804"/>
      <c r="W27" s="433"/>
      <c r="X27" s="433"/>
    </row>
    <row r="28" spans="1:24" ht="15.75" customHeight="1">
      <c r="A28" s="406"/>
      <c r="B28" s="416"/>
      <c r="C28" s="571"/>
      <c r="D28" s="462" t="s">
        <v>230</v>
      </c>
      <c r="E28" s="158">
        <v>262641</v>
      </c>
      <c r="F28" s="158">
        <v>260039</v>
      </c>
      <c r="G28" s="158">
        <v>264712</v>
      </c>
      <c r="H28" s="158">
        <v>267671</v>
      </c>
      <c r="I28" s="158">
        <v>271755</v>
      </c>
      <c r="J28" s="158">
        <v>268228</v>
      </c>
      <c r="K28" s="158">
        <v>258591</v>
      </c>
      <c r="L28" s="158">
        <v>249518</v>
      </c>
      <c r="M28" s="158">
        <v>244768</v>
      </c>
      <c r="N28" s="158">
        <v>243866</v>
      </c>
      <c r="O28" s="158">
        <v>240090</v>
      </c>
      <c r="P28" s="158">
        <v>238985</v>
      </c>
      <c r="Q28" s="158">
        <v>235082</v>
      </c>
      <c r="R28" s="417"/>
      <c r="S28" s="406"/>
      <c r="T28" s="433"/>
      <c r="U28" s="838"/>
      <c r="V28" s="804"/>
      <c r="W28" s="433"/>
      <c r="X28" s="433"/>
    </row>
    <row r="29" spans="1:24" ht="22.5" customHeight="1">
      <c r="A29" s="406"/>
      <c r="B29" s="416"/>
      <c r="C29" s="571"/>
      <c r="D29" s="462" t="s">
        <v>231</v>
      </c>
      <c r="E29" s="158">
        <v>31440</v>
      </c>
      <c r="F29" s="158">
        <v>31614</v>
      </c>
      <c r="G29" s="158">
        <v>31963</v>
      </c>
      <c r="H29" s="158">
        <v>32312</v>
      </c>
      <c r="I29" s="158">
        <v>32785</v>
      </c>
      <c r="J29" s="158">
        <v>32415</v>
      </c>
      <c r="K29" s="158">
        <v>31592</v>
      </c>
      <c r="L29" s="158">
        <v>30994</v>
      </c>
      <c r="M29" s="158">
        <v>30290</v>
      </c>
      <c r="N29" s="158">
        <v>30054</v>
      </c>
      <c r="O29" s="158">
        <v>29552</v>
      </c>
      <c r="P29" s="158">
        <v>29665</v>
      </c>
      <c r="Q29" s="158">
        <v>29674</v>
      </c>
      <c r="R29" s="417"/>
      <c r="S29" s="406"/>
      <c r="T29" s="433"/>
      <c r="U29" s="433"/>
      <c r="V29" s="804"/>
      <c r="W29" s="433"/>
      <c r="X29" s="433"/>
    </row>
    <row r="30" spans="1:24" ht="15.75" customHeight="1">
      <c r="A30" s="406"/>
      <c r="B30" s="416"/>
      <c r="C30" s="571"/>
      <c r="D30" s="462" t="s">
        <v>232</v>
      </c>
      <c r="E30" s="158">
        <v>112821</v>
      </c>
      <c r="F30" s="158">
        <v>113722</v>
      </c>
      <c r="G30" s="158">
        <v>114732</v>
      </c>
      <c r="H30" s="158">
        <v>115119</v>
      </c>
      <c r="I30" s="158">
        <v>115209</v>
      </c>
      <c r="J30" s="158">
        <v>112293</v>
      </c>
      <c r="K30" s="158">
        <v>107595</v>
      </c>
      <c r="L30" s="158">
        <v>104148</v>
      </c>
      <c r="M30" s="158">
        <v>101933</v>
      </c>
      <c r="N30" s="158">
        <v>100283</v>
      </c>
      <c r="O30" s="158">
        <v>97450</v>
      </c>
      <c r="P30" s="158">
        <v>97532</v>
      </c>
      <c r="Q30" s="158">
        <v>96991</v>
      </c>
      <c r="R30" s="417"/>
      <c r="S30" s="406"/>
      <c r="T30" s="433"/>
      <c r="U30" s="433"/>
      <c r="V30" s="804"/>
      <c r="W30" s="433"/>
      <c r="X30" s="433"/>
    </row>
    <row r="31" spans="1:24" ht="15.75" customHeight="1">
      <c r="A31" s="406"/>
      <c r="B31" s="416"/>
      <c r="C31" s="571"/>
      <c r="D31" s="462" t="s">
        <v>233</v>
      </c>
      <c r="E31" s="158">
        <v>87497</v>
      </c>
      <c r="F31" s="158">
        <v>89430</v>
      </c>
      <c r="G31" s="158">
        <v>91390</v>
      </c>
      <c r="H31" s="158">
        <v>92404</v>
      </c>
      <c r="I31" s="158">
        <v>92246</v>
      </c>
      <c r="J31" s="158">
        <v>90364</v>
      </c>
      <c r="K31" s="158">
        <v>86125</v>
      </c>
      <c r="L31" s="158">
        <v>81869</v>
      </c>
      <c r="M31" s="158">
        <v>79258</v>
      </c>
      <c r="N31" s="158">
        <v>78433</v>
      </c>
      <c r="O31" s="158">
        <v>76174</v>
      </c>
      <c r="P31" s="158">
        <v>76266</v>
      </c>
      <c r="Q31" s="158">
        <v>76421</v>
      </c>
      <c r="R31" s="417"/>
      <c r="S31" s="406"/>
      <c r="T31" s="433"/>
      <c r="U31" s="433"/>
      <c r="V31" s="804"/>
      <c r="W31" s="433"/>
      <c r="X31" s="433"/>
    </row>
    <row r="32" spans="1:24" ht="15.75" customHeight="1">
      <c r="A32" s="406"/>
      <c r="B32" s="416"/>
      <c r="C32" s="571"/>
      <c r="D32" s="462" t="s">
        <v>234</v>
      </c>
      <c r="E32" s="158">
        <v>108087</v>
      </c>
      <c r="F32" s="158">
        <v>109979</v>
      </c>
      <c r="G32" s="158">
        <v>113943</v>
      </c>
      <c r="H32" s="158">
        <v>115824</v>
      </c>
      <c r="I32" s="158">
        <v>115653</v>
      </c>
      <c r="J32" s="158">
        <v>113179</v>
      </c>
      <c r="K32" s="158">
        <v>107555</v>
      </c>
      <c r="L32" s="158">
        <v>102052</v>
      </c>
      <c r="M32" s="158">
        <v>96858</v>
      </c>
      <c r="N32" s="158">
        <v>96199</v>
      </c>
      <c r="O32" s="158">
        <v>93227</v>
      </c>
      <c r="P32" s="158">
        <v>93582</v>
      </c>
      <c r="Q32" s="158">
        <v>93734</v>
      </c>
      <c r="R32" s="417"/>
      <c r="S32" s="406"/>
      <c r="T32" s="433"/>
      <c r="U32" s="433"/>
      <c r="V32" s="804"/>
      <c r="W32" s="433"/>
      <c r="X32" s="433"/>
    </row>
    <row r="33" spans="1:24" ht="15.75" customHeight="1">
      <c r="A33" s="406"/>
      <c r="B33" s="416"/>
      <c r="C33" s="571"/>
      <c r="D33" s="462" t="s">
        <v>235</v>
      </c>
      <c r="E33" s="158">
        <v>135208</v>
      </c>
      <c r="F33" s="158">
        <v>136337</v>
      </c>
      <c r="G33" s="158">
        <v>141642</v>
      </c>
      <c r="H33" s="158">
        <v>143528</v>
      </c>
      <c r="I33" s="158">
        <v>142688</v>
      </c>
      <c r="J33" s="158">
        <v>139703</v>
      </c>
      <c r="K33" s="158">
        <v>131393</v>
      </c>
      <c r="L33" s="158">
        <v>124059</v>
      </c>
      <c r="M33" s="158">
        <v>119579</v>
      </c>
      <c r="N33" s="158">
        <v>121231</v>
      </c>
      <c r="O33" s="158">
        <v>121569</v>
      </c>
      <c r="P33" s="158">
        <v>123244</v>
      </c>
      <c r="Q33" s="158">
        <v>122582</v>
      </c>
      <c r="R33" s="417"/>
      <c r="S33" s="406"/>
      <c r="T33" s="433"/>
      <c r="U33" s="433"/>
      <c r="V33" s="804"/>
      <c r="W33" s="433"/>
      <c r="X33" s="433"/>
    </row>
    <row r="34" spans="1:24" ht="15.75" customHeight="1">
      <c r="A34" s="406"/>
      <c r="B34" s="416"/>
      <c r="C34" s="571"/>
      <c r="D34" s="462" t="s">
        <v>236</v>
      </c>
      <c r="E34" s="158">
        <v>75197</v>
      </c>
      <c r="F34" s="158">
        <v>74085</v>
      </c>
      <c r="G34" s="158">
        <v>76710</v>
      </c>
      <c r="H34" s="158">
        <v>76812</v>
      </c>
      <c r="I34" s="158">
        <v>76494</v>
      </c>
      <c r="J34" s="158">
        <v>74980</v>
      </c>
      <c r="K34" s="158">
        <v>70698</v>
      </c>
      <c r="L34" s="158">
        <v>68520</v>
      </c>
      <c r="M34" s="158">
        <v>69745</v>
      </c>
      <c r="N34" s="158">
        <v>72563</v>
      </c>
      <c r="O34" s="158">
        <v>73135</v>
      </c>
      <c r="P34" s="158">
        <v>70300</v>
      </c>
      <c r="Q34" s="158">
        <v>67032</v>
      </c>
      <c r="R34" s="417"/>
      <c r="S34" s="406"/>
      <c r="T34" s="433"/>
      <c r="U34" s="433"/>
      <c r="V34" s="807"/>
      <c r="W34" s="433"/>
      <c r="X34" s="433"/>
    </row>
    <row r="35" spans="1:24" ht="22.5" customHeight="1">
      <c r="A35" s="406"/>
      <c r="B35" s="416"/>
      <c r="C35" s="571"/>
      <c r="D35" s="462" t="s">
        <v>189</v>
      </c>
      <c r="E35" s="158">
        <v>230399</v>
      </c>
      <c r="F35" s="158">
        <v>231005</v>
      </c>
      <c r="G35" s="158">
        <v>235032</v>
      </c>
      <c r="H35" s="158">
        <v>235746</v>
      </c>
      <c r="I35" s="158">
        <v>236307</v>
      </c>
      <c r="J35" s="158">
        <v>233787</v>
      </c>
      <c r="K35" s="158">
        <v>224482</v>
      </c>
      <c r="L35" s="158">
        <v>216223</v>
      </c>
      <c r="M35" s="158">
        <v>211468</v>
      </c>
      <c r="N35" s="158">
        <v>213232</v>
      </c>
      <c r="O35" s="158">
        <v>210598</v>
      </c>
      <c r="P35" s="158">
        <v>209834</v>
      </c>
      <c r="Q35" s="158">
        <v>204855</v>
      </c>
      <c r="R35" s="417"/>
      <c r="S35" s="406"/>
      <c r="T35" s="433"/>
      <c r="U35" s="433"/>
      <c r="V35" s="804"/>
      <c r="W35" s="433"/>
      <c r="X35" s="433"/>
    </row>
    <row r="36" spans="1:24" ht="15.75" customHeight="1">
      <c r="A36" s="406"/>
      <c r="B36" s="416"/>
      <c r="C36" s="571"/>
      <c r="D36" s="462" t="s">
        <v>190</v>
      </c>
      <c r="E36" s="158">
        <v>95898</v>
      </c>
      <c r="F36" s="158">
        <v>98159</v>
      </c>
      <c r="G36" s="158">
        <v>101281</v>
      </c>
      <c r="H36" s="158">
        <v>102273</v>
      </c>
      <c r="I36" s="158">
        <v>101878</v>
      </c>
      <c r="J36" s="158">
        <v>99811</v>
      </c>
      <c r="K36" s="158">
        <v>93763</v>
      </c>
      <c r="L36" s="158">
        <v>89662</v>
      </c>
      <c r="M36" s="158">
        <v>86853</v>
      </c>
      <c r="N36" s="158">
        <v>86627</v>
      </c>
      <c r="O36" s="158">
        <v>84904</v>
      </c>
      <c r="P36" s="158">
        <v>82916</v>
      </c>
      <c r="Q36" s="158" t="s">
        <v>393</v>
      </c>
      <c r="R36" s="417"/>
      <c r="S36" s="406"/>
      <c r="T36" s="433"/>
      <c r="U36" s="433"/>
      <c r="V36" s="804"/>
      <c r="W36" s="433"/>
      <c r="X36" s="433"/>
    </row>
    <row r="37" spans="1:24" ht="15.75" customHeight="1">
      <c r="A37" s="406"/>
      <c r="B37" s="416"/>
      <c r="C37" s="571"/>
      <c r="D37" s="462" t="s">
        <v>59</v>
      </c>
      <c r="E37" s="158">
        <v>128915</v>
      </c>
      <c r="F37" s="158">
        <v>130454</v>
      </c>
      <c r="G37" s="158">
        <v>135724</v>
      </c>
      <c r="H37" s="158">
        <v>138551</v>
      </c>
      <c r="I37" s="158">
        <v>139385</v>
      </c>
      <c r="J37" s="158">
        <v>136833</v>
      </c>
      <c r="K37" s="158">
        <v>131125</v>
      </c>
      <c r="L37" s="158">
        <v>125967</v>
      </c>
      <c r="M37" s="158">
        <v>123555</v>
      </c>
      <c r="N37" s="158">
        <v>123778</v>
      </c>
      <c r="O37" s="158">
        <v>120517</v>
      </c>
      <c r="P37" s="158">
        <v>119414</v>
      </c>
      <c r="Q37" s="158" t="s">
        <v>393</v>
      </c>
      <c r="R37" s="417"/>
      <c r="S37" s="406"/>
      <c r="T37" s="433"/>
      <c r="U37" s="433"/>
      <c r="V37" s="804"/>
      <c r="W37" s="433"/>
      <c r="X37" s="433"/>
    </row>
    <row r="38" spans="1:24" ht="15.75" customHeight="1">
      <c r="A38" s="406"/>
      <c r="B38" s="416"/>
      <c r="C38" s="571"/>
      <c r="D38" s="462" t="s">
        <v>192</v>
      </c>
      <c r="E38" s="158">
        <v>35417</v>
      </c>
      <c r="F38" s="158">
        <v>35787</v>
      </c>
      <c r="G38" s="158">
        <v>37321</v>
      </c>
      <c r="H38" s="158">
        <v>38467</v>
      </c>
      <c r="I38" s="158">
        <v>39820</v>
      </c>
      <c r="J38" s="158">
        <v>38508</v>
      </c>
      <c r="K38" s="158">
        <v>36177</v>
      </c>
      <c r="L38" s="158">
        <v>33544</v>
      </c>
      <c r="M38" s="158">
        <v>31638</v>
      </c>
      <c r="N38" s="158">
        <v>31643</v>
      </c>
      <c r="O38" s="158">
        <v>31174</v>
      </c>
      <c r="P38" s="158">
        <v>32054</v>
      </c>
      <c r="Q38" s="158" t="s">
        <v>393</v>
      </c>
      <c r="R38" s="417"/>
      <c r="S38" s="406"/>
      <c r="V38" s="709"/>
    </row>
    <row r="39" spans="1:24" ht="15.75" customHeight="1">
      <c r="A39" s="406"/>
      <c r="B39" s="416"/>
      <c r="C39" s="571"/>
      <c r="D39" s="462" t="s">
        <v>193</v>
      </c>
      <c r="E39" s="158">
        <v>26014</v>
      </c>
      <c r="F39" s="158">
        <v>26206</v>
      </c>
      <c r="G39" s="158">
        <v>27392</v>
      </c>
      <c r="H39" s="158">
        <v>27040</v>
      </c>
      <c r="I39" s="158">
        <v>24180</v>
      </c>
      <c r="J39" s="158">
        <v>21027</v>
      </c>
      <c r="K39" s="158">
        <v>17217</v>
      </c>
      <c r="L39" s="158">
        <v>14695</v>
      </c>
      <c r="M39" s="158">
        <v>13227</v>
      </c>
      <c r="N39" s="158">
        <v>13002</v>
      </c>
      <c r="O39" s="158">
        <v>13844</v>
      </c>
      <c r="P39" s="158">
        <v>16330</v>
      </c>
      <c r="Q39" s="158">
        <v>22909</v>
      </c>
      <c r="R39" s="417"/>
      <c r="S39" s="406"/>
      <c r="V39" s="709"/>
    </row>
    <row r="40" spans="1:24" ht="15.75" customHeight="1">
      <c r="A40" s="406"/>
      <c r="B40" s="416"/>
      <c r="C40" s="571"/>
      <c r="D40" s="462" t="s">
        <v>131</v>
      </c>
      <c r="E40" s="158">
        <v>10799</v>
      </c>
      <c r="F40" s="158">
        <v>10779</v>
      </c>
      <c r="G40" s="158">
        <v>10753</v>
      </c>
      <c r="H40" s="158">
        <v>10712</v>
      </c>
      <c r="I40" s="158">
        <v>10652</v>
      </c>
      <c r="J40" s="158">
        <v>10629</v>
      </c>
      <c r="K40" s="158">
        <v>10536</v>
      </c>
      <c r="L40" s="158">
        <v>10472</v>
      </c>
      <c r="M40" s="158">
        <v>10123</v>
      </c>
      <c r="N40" s="158">
        <v>9711</v>
      </c>
      <c r="O40" s="158">
        <v>9679</v>
      </c>
      <c r="P40" s="158">
        <v>9655</v>
      </c>
      <c r="Q40" s="158">
        <v>9621</v>
      </c>
      <c r="R40" s="417"/>
      <c r="S40" s="406"/>
      <c r="V40" s="709"/>
    </row>
    <row r="41" spans="1:24" ht="15.75" customHeight="1">
      <c r="A41" s="406"/>
      <c r="B41" s="416"/>
      <c r="C41" s="571"/>
      <c r="D41" s="462" t="s">
        <v>132</v>
      </c>
      <c r="E41" s="158">
        <v>22808</v>
      </c>
      <c r="F41" s="158">
        <v>22777</v>
      </c>
      <c r="G41" s="158">
        <v>22877</v>
      </c>
      <c r="H41" s="158">
        <v>23210</v>
      </c>
      <c r="I41" s="158">
        <v>22853</v>
      </c>
      <c r="J41" s="158">
        <v>22339</v>
      </c>
      <c r="K41" s="158">
        <v>21658</v>
      </c>
      <c r="L41" s="158">
        <v>21079</v>
      </c>
      <c r="M41" s="158">
        <v>20799</v>
      </c>
      <c r="N41" s="158">
        <v>20770</v>
      </c>
      <c r="O41" s="158">
        <v>20391</v>
      </c>
      <c r="P41" s="158">
        <v>20386</v>
      </c>
      <c r="Q41" s="158">
        <v>20364</v>
      </c>
      <c r="R41" s="417"/>
      <c r="S41" s="406"/>
      <c r="V41" s="709"/>
    </row>
    <row r="42" spans="1:24" s="618" customFormat="1" ht="22.5" customHeight="1">
      <c r="A42" s="619"/>
      <c r="B42" s="620"/>
      <c r="C42" s="723" t="s">
        <v>293</v>
      </c>
      <c r="D42" s="723"/>
      <c r="E42" s="403"/>
      <c r="F42" s="403"/>
      <c r="G42" s="403"/>
      <c r="H42" s="403"/>
      <c r="I42" s="403"/>
      <c r="J42" s="403"/>
      <c r="K42" s="403"/>
      <c r="L42" s="403"/>
      <c r="M42" s="403"/>
      <c r="N42" s="403"/>
      <c r="O42" s="403"/>
      <c r="P42" s="403"/>
      <c r="Q42" s="403"/>
      <c r="R42" s="621"/>
      <c r="S42" s="619"/>
      <c r="V42" s="709"/>
    </row>
    <row r="43" spans="1:24" ht="15.75" customHeight="1">
      <c r="A43" s="406"/>
      <c r="B43" s="416"/>
      <c r="C43" s="571"/>
      <c r="D43" s="722" t="s">
        <v>493</v>
      </c>
      <c r="E43" s="149">
        <v>53173</v>
      </c>
      <c r="F43" s="149">
        <v>52629</v>
      </c>
      <c r="G43" s="149">
        <v>55556</v>
      </c>
      <c r="H43" s="149">
        <v>56859</v>
      </c>
      <c r="I43" s="149">
        <v>56997</v>
      </c>
      <c r="J43" s="149">
        <v>56395</v>
      </c>
      <c r="K43" s="149">
        <v>53654</v>
      </c>
      <c r="L43" s="149">
        <v>50318</v>
      </c>
      <c r="M43" s="149">
        <v>47826</v>
      </c>
      <c r="N43" s="149">
        <v>47718</v>
      </c>
      <c r="O43" s="149">
        <v>47718</v>
      </c>
      <c r="P43" s="149">
        <v>48493</v>
      </c>
      <c r="Q43" s="158" t="s">
        <v>393</v>
      </c>
      <c r="R43" s="417"/>
      <c r="S43" s="406"/>
      <c r="V43" s="709"/>
    </row>
    <row r="44" spans="1:24" s="618" customFormat="1" ht="15.75" customHeight="1">
      <c r="A44" s="619"/>
      <c r="B44" s="620"/>
      <c r="C44" s="622"/>
      <c r="D44" s="722" t="s">
        <v>496</v>
      </c>
      <c r="E44" s="149">
        <v>50171</v>
      </c>
      <c r="F44" s="149">
        <v>51008</v>
      </c>
      <c r="G44" s="149">
        <v>52308</v>
      </c>
      <c r="H44" s="149">
        <v>53043</v>
      </c>
      <c r="I44" s="149">
        <v>53140</v>
      </c>
      <c r="J44" s="149">
        <v>52608</v>
      </c>
      <c r="K44" s="149">
        <v>50555</v>
      </c>
      <c r="L44" s="149">
        <v>48457</v>
      </c>
      <c r="M44" s="149">
        <v>46986</v>
      </c>
      <c r="N44" s="149">
        <v>46376</v>
      </c>
      <c r="O44" s="149">
        <v>46376</v>
      </c>
      <c r="P44" s="149">
        <v>46552</v>
      </c>
      <c r="Q44" s="158" t="s">
        <v>393</v>
      </c>
      <c r="R44" s="621"/>
      <c r="S44" s="619"/>
      <c r="V44" s="709"/>
    </row>
    <row r="45" spans="1:24" ht="15.75" customHeight="1">
      <c r="A45" s="406"/>
      <c r="B45" s="419"/>
      <c r="C45" s="571"/>
      <c r="D45" s="722" t="s">
        <v>494</v>
      </c>
      <c r="E45" s="149">
        <v>47373</v>
      </c>
      <c r="F45" s="149">
        <v>48413</v>
      </c>
      <c r="G45" s="149">
        <v>49338</v>
      </c>
      <c r="H45" s="149">
        <v>50234</v>
      </c>
      <c r="I45" s="149">
        <v>50579</v>
      </c>
      <c r="J45" s="149">
        <v>49838</v>
      </c>
      <c r="K45" s="149">
        <v>47709</v>
      </c>
      <c r="L45" s="149">
        <v>45049</v>
      </c>
      <c r="M45" s="149">
        <v>43473</v>
      </c>
      <c r="N45" s="149">
        <v>43078</v>
      </c>
      <c r="O45" s="149">
        <v>43078</v>
      </c>
      <c r="P45" s="149">
        <v>41923</v>
      </c>
      <c r="Q45" s="158" t="s">
        <v>393</v>
      </c>
      <c r="R45" s="417"/>
      <c r="S45" s="406"/>
      <c r="V45" s="709"/>
    </row>
    <row r="46" spans="1:24" ht="15.75" customHeight="1">
      <c r="A46" s="406"/>
      <c r="B46" s="416"/>
      <c r="C46" s="571"/>
      <c r="D46" s="722" t="s">
        <v>499</v>
      </c>
      <c r="E46" s="149">
        <v>37745</v>
      </c>
      <c r="F46" s="149">
        <v>39137</v>
      </c>
      <c r="G46" s="149">
        <v>39678</v>
      </c>
      <c r="H46" s="149">
        <v>39484</v>
      </c>
      <c r="I46" s="149">
        <v>39159</v>
      </c>
      <c r="J46" s="149">
        <v>37640</v>
      </c>
      <c r="K46" s="149">
        <v>35920</v>
      </c>
      <c r="L46" s="149">
        <v>33832</v>
      </c>
      <c r="M46" s="149">
        <v>32475</v>
      </c>
      <c r="N46" s="149">
        <v>31700</v>
      </c>
      <c r="O46" s="149">
        <v>31700</v>
      </c>
      <c r="P46" s="149">
        <v>29862</v>
      </c>
      <c r="Q46" s="158" t="s">
        <v>393</v>
      </c>
      <c r="R46" s="417"/>
      <c r="S46" s="406"/>
      <c r="V46" s="709"/>
    </row>
    <row r="47" spans="1:24" ht="15.75" customHeight="1">
      <c r="A47" s="406"/>
      <c r="B47" s="416"/>
      <c r="C47" s="571"/>
      <c r="D47" s="722" t="s">
        <v>500</v>
      </c>
      <c r="E47" s="149">
        <v>32074</v>
      </c>
      <c r="F47" s="149">
        <v>32041</v>
      </c>
      <c r="G47" s="149">
        <v>33143</v>
      </c>
      <c r="H47" s="149">
        <v>33722</v>
      </c>
      <c r="I47" s="149">
        <v>33698</v>
      </c>
      <c r="J47" s="149">
        <v>33341</v>
      </c>
      <c r="K47" s="149">
        <v>31769</v>
      </c>
      <c r="L47" s="149">
        <v>30413</v>
      </c>
      <c r="M47" s="149">
        <v>26166</v>
      </c>
      <c r="N47" s="149">
        <v>26443</v>
      </c>
      <c r="O47" s="149">
        <v>26443</v>
      </c>
      <c r="P47" s="149">
        <v>26282</v>
      </c>
      <c r="Q47" s="158" t="s">
        <v>393</v>
      </c>
      <c r="R47" s="417"/>
      <c r="S47" s="406"/>
      <c r="V47" s="709"/>
    </row>
    <row r="48" spans="1:24" s="420" customFormat="1" ht="22.5" customHeight="1">
      <c r="A48" s="418"/>
      <c r="B48" s="419"/>
      <c r="C48" s="1647" t="s">
        <v>238</v>
      </c>
      <c r="D48" s="1648"/>
      <c r="E48" s="1648"/>
      <c r="F48" s="1648"/>
      <c r="G48" s="1648"/>
      <c r="H48" s="1648"/>
      <c r="I48" s="1648"/>
      <c r="J48" s="1648"/>
      <c r="K48" s="1648"/>
      <c r="L48" s="1648"/>
      <c r="M48" s="1648"/>
      <c r="N48" s="1648"/>
      <c r="O48" s="1648"/>
      <c r="P48" s="1648"/>
      <c r="Q48" s="1648"/>
      <c r="R48" s="445"/>
      <c r="S48" s="418"/>
      <c r="V48" s="709"/>
    </row>
    <row r="49" spans="1:22" s="420" customFormat="1" ht="13.5" customHeight="1">
      <c r="A49" s="418"/>
      <c r="B49" s="419"/>
      <c r="C49" s="448" t="s">
        <v>441</v>
      </c>
      <c r="D49" s="623"/>
      <c r="E49" s="624"/>
      <c r="F49" s="419"/>
      <c r="G49" s="624"/>
      <c r="H49" s="623"/>
      <c r="I49" s="624"/>
      <c r="J49" s="877"/>
      <c r="K49" s="624"/>
      <c r="L49" s="623"/>
      <c r="M49" s="623"/>
      <c r="N49" s="623"/>
      <c r="O49" s="623"/>
      <c r="P49" s="623"/>
      <c r="Q49" s="623"/>
      <c r="R49" s="445"/>
      <c r="S49" s="418"/>
      <c r="V49" s="709"/>
    </row>
    <row r="50" spans="1:22" s="420" customFormat="1" ht="10.5" customHeight="1">
      <c r="A50" s="418"/>
      <c r="B50" s="419"/>
      <c r="C50" s="1645" t="s">
        <v>394</v>
      </c>
      <c r="D50" s="1645"/>
      <c r="E50" s="1645"/>
      <c r="F50" s="1645"/>
      <c r="G50" s="1645"/>
      <c r="H50" s="1645"/>
      <c r="I50" s="1645"/>
      <c r="J50" s="1645"/>
      <c r="K50" s="1645"/>
      <c r="L50" s="1645"/>
      <c r="M50" s="1645"/>
      <c r="N50" s="1645"/>
      <c r="O50" s="1645"/>
      <c r="P50" s="1645"/>
      <c r="Q50" s="1645"/>
      <c r="R50" s="445"/>
      <c r="S50" s="418"/>
    </row>
    <row r="51" spans="1:22">
      <c r="A51" s="406"/>
      <c r="B51" s="416"/>
      <c r="C51" s="416"/>
      <c r="D51" s="416"/>
      <c r="E51" s="416"/>
      <c r="F51" s="416"/>
      <c r="G51" s="416"/>
      <c r="H51" s="466"/>
      <c r="I51" s="466"/>
      <c r="J51" s="466"/>
      <c r="K51" s="466"/>
      <c r="L51" s="696"/>
      <c r="M51" s="416"/>
      <c r="N51" s="1649">
        <v>42705</v>
      </c>
      <c r="O51" s="1649"/>
      <c r="P51" s="1649"/>
      <c r="Q51" s="1649"/>
      <c r="R51" s="625">
        <v>11</v>
      </c>
      <c r="S51" s="406"/>
    </row>
    <row r="52" spans="1:22">
      <c r="A52" s="433"/>
      <c r="B52" s="433"/>
      <c r="C52" s="433"/>
      <c r="D52" s="433"/>
      <c r="E52" s="433"/>
      <c r="G52" s="433"/>
      <c r="H52" s="433"/>
      <c r="I52" s="433"/>
      <c r="J52" s="433"/>
      <c r="K52" s="433"/>
      <c r="L52" s="433"/>
      <c r="M52" s="433"/>
      <c r="N52" s="433"/>
      <c r="O52" s="433"/>
      <c r="P52" s="433"/>
      <c r="Q52" s="433"/>
      <c r="R52" s="433"/>
      <c r="S52" s="433"/>
    </row>
  </sheetData>
  <mergeCells count="10">
    <mergeCell ref="C16:D16"/>
    <mergeCell ref="C48:Q48"/>
    <mergeCell ref="C50:Q50"/>
    <mergeCell ref="N51:Q51"/>
    <mergeCell ref="B1:H1"/>
    <mergeCell ref="C5:D6"/>
    <mergeCell ref="C8:D8"/>
    <mergeCell ref="C15:D15"/>
    <mergeCell ref="E6:F6"/>
    <mergeCell ref="G6:Q6"/>
  </mergeCells>
  <conditionalFormatting sqref="V7 Q7">
    <cfRule type="cellIs" dxfId="17" priority="2" operator="equal">
      <formula>"jan."</formula>
    </cfRule>
  </conditionalFormatting>
  <conditionalFormatting sqref="E7:P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2016-12-30T15:40:28Z</cp:lastPrinted>
  <dcterms:created xsi:type="dcterms:W3CDTF">2004-03-02T09:49:36Z</dcterms:created>
  <dcterms:modified xsi:type="dcterms:W3CDTF">2017-01-31T19:02:34Z</dcterms:modified>
</cp:coreProperties>
</file>